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435" activeTab="1"/>
  </bookViews>
  <sheets>
    <sheet name="Balance Anual" sheetId="1" r:id="rId1"/>
    <sheet name="Edo. Result." sheetId="2" r:id="rId2"/>
    <sheet name="Ori Apli" sheetId="3" r:id="rId3"/>
    <sheet name="BG-1" sheetId="4" state="hidden" r:id="rId4"/>
    <sheet name="BG-2" sheetId="5" state="hidden" r:id="rId5"/>
    <sheet name="PG" sheetId="6" state="hidden" r:id="rId6"/>
    <sheet name="ECSF" sheetId="7" state="hidden" r:id="rId7"/>
  </sheets>
  <definedNames>
    <definedName name="_xlnm.Print_Area" localSheetId="0">'Balance Anual'!$B$1:$M$48</definedName>
    <definedName name="_xlnm.Print_Area" localSheetId="3">'BG-1'!$A$1:$H$46</definedName>
    <definedName name="_xlnm.Print_Area" localSheetId="4">'BG-2'!$A$1:$H$45</definedName>
    <definedName name="_xlnm.Print_Area" localSheetId="6">'ECSF'!$A$1:$H$58</definedName>
    <definedName name="_xlnm.Print_Area" localSheetId="1">'Edo. Result.'!$B$1:$J$118</definedName>
    <definedName name="_xlnm.Print_Area" localSheetId="2">'Ori Apli'!$B$1:$H$85</definedName>
    <definedName name="_xlnm.Print_Area" localSheetId="5">'PG'!$B$1:$J$73</definedName>
  </definedNames>
  <calcPr fullCalcOnLoad="1"/>
</workbook>
</file>

<file path=xl/sharedStrings.xml><?xml version="1.0" encoding="utf-8"?>
<sst xmlns="http://schemas.openxmlformats.org/spreadsheetml/2006/main" count="306" uniqueCount="225">
  <si>
    <t>ACTIVO</t>
  </si>
  <si>
    <t>PASIVO</t>
  </si>
  <si>
    <t>Circulante</t>
  </si>
  <si>
    <t>Corto Plazo</t>
  </si>
  <si>
    <t>Proveedores</t>
  </si>
  <si>
    <t>Bancos</t>
  </si>
  <si>
    <t>Cuentas por pagar</t>
  </si>
  <si>
    <t>Cuentas por cobrar</t>
  </si>
  <si>
    <t>Acreedores diversos</t>
  </si>
  <si>
    <t>Anticipo a proveedores</t>
  </si>
  <si>
    <t>Total de Activo Circulante</t>
  </si>
  <si>
    <t xml:space="preserve"> 1/Abr</t>
  </si>
  <si>
    <t>30 de abril</t>
  </si>
  <si>
    <t xml:space="preserve"> 1/Ago</t>
  </si>
  <si>
    <t>31 de agosto</t>
  </si>
  <si>
    <t xml:space="preserve"> 1/Dic</t>
  </si>
  <si>
    <t>31 de diciembre</t>
  </si>
  <si>
    <t>Terrenos</t>
  </si>
  <si>
    <t xml:space="preserve"> 1/Ene</t>
  </si>
  <si>
    <t>31 de enero</t>
  </si>
  <si>
    <t>Edificios</t>
  </si>
  <si>
    <t xml:space="preserve"> 1/Feb</t>
  </si>
  <si>
    <t>28 de febrero</t>
  </si>
  <si>
    <t>Mobiliario y equipo</t>
  </si>
  <si>
    <t xml:space="preserve"> 1/Jul</t>
  </si>
  <si>
    <t>31 de julio</t>
  </si>
  <si>
    <t>Equipo de transporte</t>
  </si>
  <si>
    <t xml:space="preserve"> 1/Jun</t>
  </si>
  <si>
    <t>30 de junio</t>
  </si>
  <si>
    <t>TOTAL DE PASIVO</t>
  </si>
  <si>
    <t>Equipo de cómputo</t>
  </si>
  <si>
    <t xml:space="preserve"> 1/Mar</t>
  </si>
  <si>
    <t>31 de marzo</t>
  </si>
  <si>
    <t>Equipo y aparatos de comunicación</t>
  </si>
  <si>
    <t xml:space="preserve"> 1/May</t>
  </si>
  <si>
    <t>31 de mayo</t>
  </si>
  <si>
    <t>PATRIMONIO</t>
  </si>
  <si>
    <t>Equipo fotografico, video y proyeccion</t>
  </si>
  <si>
    <t>Depreciaciones</t>
  </si>
  <si>
    <t>Total de Activo Fijo</t>
  </si>
  <si>
    <t>Patrimonio del Partido</t>
  </si>
  <si>
    <t>Remamente de ejercicios anteriores</t>
  </si>
  <si>
    <t>Déficit de Ejercicios anteriores</t>
  </si>
  <si>
    <t>Resultados del período</t>
  </si>
  <si>
    <t>TOTAL DE PATRIMONIO</t>
  </si>
  <si>
    <t>TOTAL DE ACTIVO</t>
  </si>
  <si>
    <t>TOTAL DE PASIVO Y PATRIMONIO</t>
  </si>
  <si>
    <t>MTRO. LUIS EDUARDO RAMÍREZ HOLGUÍN</t>
  </si>
  <si>
    <t>SECRETARIO DE FINANZAS Y ADMINISTRACIÓN DEL COMITÉ DIRECTIVO DEL PARTIDO REVOLUCIONARIO INSTITUCIONAL EN EL DISTRITO FEDERAL</t>
  </si>
  <si>
    <t>No Circulante</t>
  </si>
  <si>
    <t>Impuestos por Pagar</t>
  </si>
  <si>
    <t xml:space="preserve">Depositos en garantia </t>
  </si>
  <si>
    <t>FIRMA</t>
  </si>
  <si>
    <t>FECHA:</t>
  </si>
  <si>
    <t>COMITÉ DIRECTIVO DEL PARTIDO REVOLUCIONARIO INSTITUCIONAL EN EL DISTRITO FEDERAL</t>
  </si>
  <si>
    <t>I. RESPONSABLE DE LA INFORMACION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</si>
  <si>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LAS CIFRAS PRESENTADAS EN DICHO INFORME SON SUSCEPTIBLES DE MODIFICACIÓN POR CIERRE FISCAL.</t>
    </r>
  </si>
  <si>
    <t>Gastos por Amortizar</t>
  </si>
  <si>
    <t>INGRESOS</t>
  </si>
  <si>
    <t>Recursos públicos</t>
  </si>
  <si>
    <t>Actividades ordinarias permanentes</t>
  </si>
  <si>
    <t>Actividades específicas</t>
  </si>
  <si>
    <t>Total de Recursos Públicos</t>
  </si>
  <si>
    <t>Gastos de Campaña</t>
  </si>
  <si>
    <t>Local IEDF</t>
  </si>
  <si>
    <t>Transferencia en Efectivo CEN</t>
  </si>
  <si>
    <t>Transferencia en Especie CEN</t>
  </si>
  <si>
    <t>RSES-CL</t>
  </si>
  <si>
    <t>Total de Gastos de Campaña</t>
  </si>
  <si>
    <t xml:space="preserve"> </t>
  </si>
  <si>
    <t>Transferencias del C.E.N.</t>
  </si>
  <si>
    <t>Transferencias en Efectivo</t>
  </si>
  <si>
    <t>Transferencias en Especie</t>
  </si>
  <si>
    <t>Total de Transferencias</t>
  </si>
  <si>
    <t>Aportaciones y autofinanciamiento</t>
  </si>
  <si>
    <t>Aportaciones de militantes</t>
  </si>
  <si>
    <t>Autofinanciamiento</t>
  </si>
  <si>
    <t>Total de Aportaciones y Autofinanciamiento</t>
  </si>
  <si>
    <t>Otros Ingresos</t>
  </si>
  <si>
    <t>Total de Otros ingresos</t>
  </si>
  <si>
    <t>Rendimientos Financieros</t>
  </si>
  <si>
    <t>Rendimientos financieros en cuentas del C.E.N.</t>
  </si>
  <si>
    <t>Total de Rendimientos Financieros</t>
  </si>
  <si>
    <t>TOTAL DE INGRESOS</t>
  </si>
  <si>
    <t>EGRESOS</t>
  </si>
  <si>
    <t>Gastos Específicos</t>
  </si>
  <si>
    <t>Educación y capacitación política</t>
  </si>
  <si>
    <t>Investigación socioeconómica y política</t>
  </si>
  <si>
    <t>Tareas editoriales</t>
  </si>
  <si>
    <t>Organización y Difusion</t>
  </si>
  <si>
    <t>Fomento liderazgo femenil</t>
  </si>
  <si>
    <t>Total de Gastos Específicos</t>
  </si>
  <si>
    <t>Gastos Ordinarios</t>
  </si>
  <si>
    <t>Servicios personales</t>
  </si>
  <si>
    <t>Servicios generales</t>
  </si>
  <si>
    <t>Gastos ordinarios transferidos por el C.E.N.</t>
  </si>
  <si>
    <t>Total de Gastos Ordinarios</t>
  </si>
  <si>
    <t>TOTAL DE EGRESOS</t>
  </si>
  <si>
    <t xml:space="preserve">INFORME ANUAL                                                       </t>
  </si>
  <si>
    <t>INFORME ANUAL SOBRE EL ORIGEN Y DESTINO DE LOS RECURSOS DEL COMITÉ DIRECTIVO DEL PARTIDO REVOLUCIONARIO INSTITUCIONAL EN EL DISTRITO FEDERAL</t>
  </si>
  <si>
    <t>I. INGRESOS</t>
  </si>
  <si>
    <t>MONTO ($)</t>
  </si>
  <si>
    <t>1. SALDO INICIAL</t>
  </si>
  <si>
    <t>2. FINANCIAMIENTO PUBLICO DIRECTO</t>
  </si>
  <si>
    <t xml:space="preserve">Para actividades ordinarias </t>
  </si>
  <si>
    <t>Para Gastos de campaña</t>
  </si>
  <si>
    <t>Para actividades especificas</t>
  </si>
  <si>
    <t>3. TRANSFERENCIAS DEL NACIONAL</t>
  </si>
  <si>
    <t xml:space="preserve">En dinero </t>
  </si>
  <si>
    <t>En dinero Campaña</t>
  </si>
  <si>
    <t>En especie Campaña</t>
  </si>
  <si>
    <t>4. FINANCIAMIENTO PRIVADO DIRECTO:</t>
  </si>
  <si>
    <t>Militantes y Simpatizantes</t>
  </si>
  <si>
    <t>En especie Militantes y Simpatizantes</t>
  </si>
  <si>
    <t>5. Financiamiento privado indirecto</t>
  </si>
  <si>
    <t>Militantes</t>
  </si>
  <si>
    <t>Simpatizantes</t>
  </si>
  <si>
    <t>Financiamiento por rendimientos financieros</t>
  </si>
  <si>
    <t xml:space="preserve">T O T A L </t>
  </si>
  <si>
    <t>II. EGRESOS</t>
  </si>
  <si>
    <t>A. GASTOS EN ACTIVIDADES ORDINARIAS PERMANENTES</t>
  </si>
  <si>
    <t>B. GASTOS POR ACTIVIDADES  ESPECIFICAS</t>
  </si>
  <si>
    <t>D. GASTOS PARA EL PROCESO DE SELECCIÓN INTERNA</t>
  </si>
  <si>
    <t>E. GASTOS DE PRECAMPAÑA</t>
  </si>
  <si>
    <t>F. GASTOS EFECTUADOS EN CAMPAÑAS POLITICAS</t>
  </si>
  <si>
    <t>III. RESUMEN</t>
  </si>
  <si>
    <t>SALDO</t>
  </si>
  <si>
    <t>IV. RESPONSABLE DE LA INFORMACION</t>
  </si>
  <si>
    <t>PARTIDO REVOLUCIONARIO INSTITUCIONAL</t>
  </si>
  <si>
    <t>COMITÉ DIRECTIVO EN EL DISTRITO FEDERAL</t>
  </si>
  <si>
    <t>ESTADO DE SITUACION FINANCIERA</t>
  </si>
  <si>
    <t>EJERCICIO TERMINADO EL 31 DE DICIEMBRE DE 2014</t>
  </si>
  <si>
    <t>Importe</t>
  </si>
  <si>
    <t>%</t>
  </si>
  <si>
    <t>A C T I V O</t>
  </si>
  <si>
    <t>CIRCULANTE</t>
  </si>
  <si>
    <t>NO CIRCULANTE</t>
  </si>
  <si>
    <t>Equipo fotografico, video y proyección</t>
  </si>
  <si>
    <t>SUMA ACTIVO NO  CIRCULANTE</t>
  </si>
  <si>
    <t>DIFERIDO</t>
  </si>
  <si>
    <t>Depósitos en Garantía</t>
  </si>
  <si>
    <t>SUMA ACTIVO</t>
  </si>
  <si>
    <t>Las notas a los estados financieros son parte integrante de este estado</t>
  </si>
  <si>
    <t>P A S I V O</t>
  </si>
  <si>
    <t>A CORTO PLAZO</t>
  </si>
  <si>
    <t>Cuentas por pagar ( Nota 6 )</t>
  </si>
  <si>
    <t>Acreedores Diversos</t>
  </si>
  <si>
    <t>Impuestos por pagar</t>
  </si>
  <si>
    <t>SUMA PASIVO A CORTO PLAZO</t>
  </si>
  <si>
    <t>Patrimonio del partido</t>
  </si>
  <si>
    <t>Remanente de ejercicios anteriores</t>
  </si>
  <si>
    <t>Déficit de ejercicios anteriores</t>
  </si>
  <si>
    <t>Cambio Neto en el Patrimonio</t>
  </si>
  <si>
    <t>SUMA  DE PATRIMONIO</t>
  </si>
  <si>
    <t xml:space="preserve"> PASIVO MAS PATRIMONIO</t>
  </si>
  <si>
    <t>ESTADO DE ACTIVIDADES</t>
  </si>
  <si>
    <t>TOTAL INGRESOS</t>
  </si>
  <si>
    <t>Fomento liderazgo juvenil</t>
  </si>
  <si>
    <t>Materiales y suministros</t>
  </si>
  <si>
    <t>Gastos financieros</t>
  </si>
  <si>
    <t>Otros gastos y productos</t>
  </si>
  <si>
    <t>Depreciacion 2014</t>
  </si>
  <si>
    <t>Gastos en fundaciones o inst. de investigación</t>
  </si>
  <si>
    <t>ESTADO DE FLUJOS DE EFECTIVO</t>
  </si>
  <si>
    <t>ACTIVIDADES DE OPERACIÓN</t>
  </si>
  <si>
    <t>CAMBIO EN EL PATRIMONIO CONTABLE</t>
  </si>
  <si>
    <t>Partidas relacionadas con actividades</t>
  </si>
  <si>
    <t>de inversión</t>
  </si>
  <si>
    <t>Depreciación y amortización</t>
  </si>
  <si>
    <t>Otras partidas</t>
  </si>
  <si>
    <t>de financiamiento</t>
  </si>
  <si>
    <t>Intereses a Favor</t>
  </si>
  <si>
    <t>Intereses a cargo</t>
  </si>
  <si>
    <t>Suma</t>
  </si>
  <si>
    <t>Incremento en cuentas por cobrar</t>
  </si>
  <si>
    <t>Disminución en Depósitos en Garantía</t>
  </si>
  <si>
    <t>Incremento en cuentas por pagar</t>
  </si>
  <si>
    <t>FLUJOS NETOS DE EFECTIVO DE ACTIVIDADES DE OPERACIÓN</t>
  </si>
  <si>
    <t>ACTIVIDADES DE INVERSION</t>
  </si>
  <si>
    <t>Intereses cobrados</t>
  </si>
  <si>
    <t>Adquisiciones de Activo Fijo</t>
  </si>
  <si>
    <t>FLUJOS NETOS DE EFECTIVO DE ACTIVIDADES DE INVERSION</t>
  </si>
  <si>
    <t>EFECTIVO EXCEDENTE PARA APLICAR EN ACTIVIDADES DE FINANCIAMIENTO</t>
  </si>
  <si>
    <t>ACTIVIDADES DE FINANCIAMIENTO</t>
  </si>
  <si>
    <t>Obtención de préstamos</t>
  </si>
  <si>
    <t>FLUJOS NETOS DE EFECTIVO DE ACTIVIDADES DE FINANCIAMIENTO</t>
  </si>
  <si>
    <t>DISMINUCION NETO DE EFECTIVO Y DEMÁS EQUIVALENTES DE EFECTIVO</t>
  </si>
  <si>
    <t>Efectivo al principio del periodo</t>
  </si>
  <si>
    <t>Efectivo al final del periodo</t>
  </si>
  <si>
    <t>Propaganda Utilitaria</t>
  </si>
  <si>
    <t>Equipo para Eventos</t>
  </si>
  <si>
    <t>Maquinaria y Equipo</t>
  </si>
  <si>
    <t>Bardas</t>
  </si>
  <si>
    <t>Mantas</t>
  </si>
  <si>
    <t>Volantes</t>
  </si>
  <si>
    <t>Pancartas</t>
  </si>
  <si>
    <t>Equipos De Sonido</t>
  </si>
  <si>
    <t>Eventos Políticos</t>
  </si>
  <si>
    <t>Otros Similares</t>
  </si>
  <si>
    <t>Sueldos Y Salarios Del Personal Eventual</t>
  </si>
  <si>
    <t>Arrendamiento Eventual De Bienes Muebles</t>
  </si>
  <si>
    <t>Gastos De Transporte De Material</t>
  </si>
  <si>
    <t>Gastos De Transporte De Personal</t>
  </si>
  <si>
    <t>Viáticos</t>
  </si>
  <si>
    <t>Honorarios</t>
  </si>
  <si>
    <t>Repap</t>
  </si>
  <si>
    <t>Diarios</t>
  </si>
  <si>
    <t>Revistas</t>
  </si>
  <si>
    <t>Medios Impresos</t>
  </si>
  <si>
    <t>Gastos De Producción De Los Mensajes Par</t>
  </si>
  <si>
    <t>Propaganda En Vía Pública</t>
  </si>
  <si>
    <t>Gastos Financieros</t>
  </si>
  <si>
    <t>Propaganda Exhibida En Salas De Cine</t>
  </si>
  <si>
    <t>Propaganda Contratada En Internet</t>
  </si>
  <si>
    <t>Fondos y fideicomisos</t>
  </si>
  <si>
    <t>Gastos por Comprobar</t>
  </si>
  <si>
    <t>Procesos Internos</t>
  </si>
  <si>
    <t>C. TRANSFERENCIAS DEL NACIONAL</t>
  </si>
  <si>
    <t>En Especie</t>
  </si>
  <si>
    <t>ESTADO DE SITUACION FINANCIERA AL 31 DE DICIEMBRE DE 2015</t>
  </si>
  <si>
    <t xml:space="preserve"> 1/Dic/15</t>
  </si>
  <si>
    <t>15</t>
  </si>
  <si>
    <t>ESTADO DE RESULTADOS DEL 1 DE ENERO AL 31 DE DICIEMBRE DE 2015</t>
  </si>
  <si>
    <t>RESULTADOS AL 31 DE DICIEMBRE DE 2015</t>
  </si>
  <si>
    <t>CORRESPONDIENTE AL PERIODO DEL 1 DE ENERO AL 31 DE DICIEMBRE DE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</si>
</sst>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dd\ mmm\ yyyy"/>
    <numFmt numFmtId="166" formatCode="#,##0.00;[Black]\(&quot;$&quot;\ \ \ \ \ \ \ \ \ \ \ \ \ #,##0.00\)"/>
    <numFmt numFmtId="167" formatCode="_(* #,##0.00_);_(* \(#,##0.00\);_(* &quot;-&quot;??_);_(@_)"/>
    <numFmt numFmtId="168" formatCode="##\ ###\ ###"/>
    <numFmt numFmtId="169" formatCode="###\ ###\ ###"/>
    <numFmt numFmtId="170" formatCode="_(&quot;$&quot;* #,##0.00_);_(&quot;$&quot;* \(#,##0.00\);_(&quot;$&quot;* &quot;-&quot;??_);_(@_)"/>
    <numFmt numFmtId="171" formatCode="_(&quot;$&quot;* #,##0_);_(&quot;$&quot;* \(#,##0\);_(&quot;$&quot;* &quot;-&quot;??_);_(@_)"/>
    <numFmt numFmtId="172" formatCode="_(* #,##0_);_(* \(#,##0\);_(* &quot;-&quot;??_);_(@_)"/>
    <numFmt numFmtId="173" formatCode="_-&quot;$&quot;* #,##0_-;\-&quot;$&quot;* #,##0_-;_-&quot;$&quot;* &quot;-&quot;??_-;_-@_-"/>
    <numFmt numFmtId="174" formatCode="[$-80A]d&quot; de &quot;mmmm&quot; de &quot;yyyy;@"/>
  </numFmts>
  <fonts count="64">
    <font>
      <sz val="10"/>
      <name val="Tahoma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color indexed="10"/>
      <name val="MS Sans Serif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59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/>
    </xf>
    <xf numFmtId="16" fontId="2" fillId="33" borderId="0" xfId="46" applyNumberFormat="1" applyFont="1" applyFill="1" applyBorder="1" applyAlignment="1" quotePrefix="1">
      <alignment/>
    </xf>
    <xf numFmtId="0" fontId="2" fillId="33" borderId="0" xfId="46" applyNumberFormat="1" applyFont="1" applyFill="1" applyBorder="1" applyAlignment="1" quotePrefix="1">
      <alignment/>
    </xf>
    <xf numFmtId="0" fontId="3" fillId="33" borderId="0" xfId="0" applyFont="1" applyFill="1" applyBorder="1" applyAlignment="1">
      <alignment horizontal="left" indent="1"/>
    </xf>
    <xf numFmtId="43" fontId="2" fillId="33" borderId="0" xfId="46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2" fillId="33" borderId="0" xfId="46" applyFont="1" applyFill="1" applyBorder="1" applyAlignment="1" quotePrefix="1">
      <alignment/>
    </xf>
    <xf numFmtId="43" fontId="3" fillId="33" borderId="0" xfId="46" applyFont="1" applyFill="1" applyBorder="1" applyAlignment="1">
      <alignment horizontal="left" inden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indent="2"/>
    </xf>
    <xf numFmtId="43" fontId="2" fillId="33" borderId="0" xfId="46" applyFont="1" applyFill="1" applyBorder="1" applyAlignment="1">
      <alignment horizontal="left" indent="2"/>
    </xf>
    <xf numFmtId="0" fontId="3" fillId="33" borderId="0" xfId="0" applyFont="1" applyFill="1" applyBorder="1" applyAlignment="1">
      <alignment horizontal="left" indent="3"/>
    </xf>
    <xf numFmtId="43" fontId="3" fillId="33" borderId="14" xfId="46" applyFont="1" applyFill="1" applyBorder="1" applyAlignment="1">
      <alignment/>
    </xf>
    <xf numFmtId="43" fontId="3" fillId="33" borderId="0" xfId="46" applyFont="1" applyFill="1" applyBorder="1" applyAlignment="1">
      <alignment horizontal="left" indent="3"/>
    </xf>
    <xf numFmtId="43" fontId="3" fillId="33" borderId="0" xfId="46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43" fontId="3" fillId="33" borderId="14" xfId="51" applyNumberFormat="1" applyFont="1" applyFill="1" applyBorder="1" applyAlignment="1">
      <alignment/>
    </xf>
    <xf numFmtId="164" fontId="2" fillId="33" borderId="0" xfId="46" applyNumberFormat="1" applyFont="1" applyFill="1" applyBorder="1" applyAlignment="1">
      <alignment/>
    </xf>
    <xf numFmtId="165" fontId="2" fillId="33" borderId="0" xfId="46" applyNumberFormat="1" applyFont="1" applyFill="1" applyBorder="1" applyAlignment="1">
      <alignment/>
    </xf>
    <xf numFmtId="44" fontId="3" fillId="33" borderId="15" xfId="51" applyFont="1" applyFill="1" applyBorder="1" applyAlignment="1">
      <alignment/>
    </xf>
    <xf numFmtId="164" fontId="3" fillId="33" borderId="0" xfId="46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indent="3"/>
    </xf>
    <xf numFmtId="0" fontId="7" fillId="33" borderId="0" xfId="0" applyFont="1" applyFill="1" applyBorder="1" applyAlignment="1">
      <alignment horizontal="center"/>
    </xf>
    <xf numFmtId="43" fontId="8" fillId="33" borderId="12" xfId="48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43" fontId="3" fillId="33" borderId="0" xfId="48" applyFont="1" applyFill="1" applyBorder="1" applyAlignment="1">
      <alignment horizontal="center"/>
    </xf>
    <xf numFmtId="43" fontId="3" fillId="33" borderId="0" xfId="48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43" fontId="2" fillId="33" borderId="17" xfId="48" applyFont="1" applyFill="1" applyBorder="1" applyAlignment="1">
      <alignment/>
    </xf>
    <xf numFmtId="0" fontId="2" fillId="33" borderId="17" xfId="0" applyFont="1" applyFill="1" applyBorder="1" applyAlignment="1">
      <alignment/>
    </xf>
    <xf numFmtId="43" fontId="3" fillId="33" borderId="17" xfId="48" applyFont="1" applyFill="1" applyBorder="1" applyAlignment="1">
      <alignment horizontal="right"/>
    </xf>
    <xf numFmtId="0" fontId="58" fillId="33" borderId="18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Continuous"/>
    </xf>
    <xf numFmtId="43" fontId="2" fillId="33" borderId="0" xfId="0" applyNumberFormat="1" applyFont="1" applyFill="1" applyAlignment="1">
      <alignment/>
    </xf>
    <xf numFmtId="43" fontId="12" fillId="33" borderId="17" xfId="48" applyFont="1" applyFill="1" applyBorder="1" applyAlignment="1">
      <alignment/>
    </xf>
    <xf numFmtId="0" fontId="13" fillId="33" borderId="0" xfId="0" applyFont="1" applyFill="1" applyBorder="1" applyAlignment="1">
      <alignment/>
    </xf>
    <xf numFmtId="43" fontId="2" fillId="0" borderId="0" xfId="46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59" fillId="33" borderId="10" xfId="0" applyFont="1" applyFill="1" applyBorder="1" applyAlignment="1">
      <alignment vertical="center"/>
    </xf>
    <xf numFmtId="0" fontId="59" fillId="33" borderId="11" xfId="0" applyFont="1" applyFill="1" applyBorder="1" applyAlignment="1">
      <alignment vertical="center"/>
    </xf>
    <xf numFmtId="0" fontId="59" fillId="33" borderId="12" xfId="0" applyFont="1" applyFill="1" applyBorder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59" fillId="33" borderId="17" xfId="0" applyFont="1" applyFill="1" applyBorder="1" applyAlignment="1">
      <alignment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43" fontId="2" fillId="33" borderId="14" xfId="46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43" fontId="8" fillId="33" borderId="12" xfId="48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3" fontId="2" fillId="33" borderId="0" xfId="48" applyFont="1" applyFill="1" applyBorder="1" applyAlignment="1">
      <alignment/>
    </xf>
    <xf numFmtId="43" fontId="2" fillId="33" borderId="14" xfId="48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43" fontId="16" fillId="33" borderId="11" xfId="48" applyFont="1" applyFill="1" applyBorder="1" applyAlignment="1">
      <alignment vertical="center"/>
    </xf>
    <xf numFmtId="43" fontId="8" fillId="33" borderId="16" xfId="48" applyFont="1" applyFill="1" applyBorder="1" applyAlignment="1">
      <alignment horizontal="center"/>
    </xf>
    <xf numFmtId="43" fontId="8" fillId="33" borderId="17" xfId="48" applyFont="1" applyFill="1" applyBorder="1" applyAlignment="1">
      <alignment horizontal="center"/>
    </xf>
    <xf numFmtId="43" fontId="3" fillId="33" borderId="10" xfId="48" applyFont="1" applyFill="1" applyBorder="1" applyAlignment="1">
      <alignment horizontal="center"/>
    </xf>
    <xf numFmtId="43" fontId="3" fillId="33" borderId="11" xfId="48" applyFont="1" applyFill="1" applyBorder="1" applyAlignment="1">
      <alignment horizontal="center"/>
    </xf>
    <xf numFmtId="43" fontId="2" fillId="33" borderId="12" xfId="48" applyFont="1" applyFill="1" applyBorder="1" applyAlignment="1">
      <alignment/>
    </xf>
    <xf numFmtId="43" fontId="3" fillId="33" borderId="12" xfId="48" applyFont="1" applyFill="1" applyBorder="1" applyAlignment="1">
      <alignment/>
    </xf>
    <xf numFmtId="43" fontId="3" fillId="33" borderId="0" xfId="48" applyFont="1" applyFill="1" applyBorder="1" applyAlignment="1">
      <alignment/>
    </xf>
    <xf numFmtId="43" fontId="2" fillId="33" borderId="14" xfId="48" applyFont="1" applyFill="1" applyBorder="1" applyAlignment="1">
      <alignment/>
    </xf>
    <xf numFmtId="43" fontId="2" fillId="33" borderId="0" xfId="48" applyFont="1" applyFill="1" applyBorder="1" applyAlignment="1">
      <alignment horizontal="left" indent="1"/>
    </xf>
    <xf numFmtId="43" fontId="2" fillId="33" borderId="16" xfId="48" applyFont="1" applyFill="1" applyBorder="1" applyAlignment="1">
      <alignment/>
    </xf>
    <xf numFmtId="43" fontId="2" fillId="33" borderId="10" xfId="48" applyFont="1" applyFill="1" applyBorder="1" applyAlignment="1">
      <alignment/>
    </xf>
    <xf numFmtId="43" fontId="2" fillId="33" borderId="11" xfId="48" applyFont="1" applyFill="1" applyBorder="1" applyAlignment="1">
      <alignment/>
    </xf>
    <xf numFmtId="43" fontId="2" fillId="33" borderId="0" xfId="48" applyFont="1" applyFill="1" applyAlignment="1">
      <alignment/>
    </xf>
    <xf numFmtId="43" fontId="2" fillId="34" borderId="0" xfId="48" applyFont="1" applyFill="1" applyAlignment="1">
      <alignment/>
    </xf>
    <xf numFmtId="2" fontId="2" fillId="33" borderId="14" xfId="48" applyNumberFormat="1" applyFont="1" applyFill="1" applyBorder="1" applyAlignment="1">
      <alignment/>
    </xf>
    <xf numFmtId="43" fontId="2" fillId="35" borderId="0" xfId="48" applyFont="1" applyFill="1" applyAlignment="1">
      <alignment/>
    </xf>
    <xf numFmtId="43" fontId="3" fillId="33" borderId="12" xfId="48" applyFont="1" applyFill="1" applyBorder="1" applyAlignment="1">
      <alignment horizontal="center"/>
    </xf>
    <xf numFmtId="43" fontId="3" fillId="33" borderId="12" xfId="48" applyFont="1" applyFill="1" applyBorder="1" applyAlignment="1">
      <alignment horizontal="left"/>
    </xf>
    <xf numFmtId="43" fontId="3" fillId="33" borderId="0" xfId="48" applyFont="1" applyFill="1" applyBorder="1" applyAlignment="1">
      <alignment horizontal="left" indent="1"/>
    </xf>
    <xf numFmtId="43" fontId="3" fillId="33" borderId="14" xfId="48" applyFont="1" applyFill="1" applyBorder="1" applyAlignment="1">
      <alignment/>
    </xf>
    <xf numFmtId="43" fontId="60" fillId="33" borderId="13" xfId="0" applyNumberFormat="1" applyFont="1" applyFill="1" applyBorder="1" applyAlignment="1">
      <alignment/>
    </xf>
    <xf numFmtId="43" fontId="3" fillId="33" borderId="17" xfId="48" applyFont="1" applyFill="1" applyBorder="1" applyAlignment="1">
      <alignment/>
    </xf>
    <xf numFmtId="43" fontId="60" fillId="33" borderId="18" xfId="0" applyNumberFormat="1" applyFont="1" applyFill="1" applyBorder="1" applyAlignment="1">
      <alignment/>
    </xf>
    <xf numFmtId="43" fontId="60" fillId="33" borderId="0" xfId="0" applyNumberFormat="1" applyFont="1" applyFill="1" applyBorder="1" applyAlignment="1">
      <alignment/>
    </xf>
    <xf numFmtId="43" fontId="3" fillId="33" borderId="11" xfId="48" applyFont="1" applyFill="1" applyBorder="1" applyAlignment="1">
      <alignment/>
    </xf>
    <xf numFmtId="43" fontId="60" fillId="33" borderId="19" xfId="0" applyNumberFormat="1" applyFont="1" applyFill="1" applyBorder="1" applyAlignment="1">
      <alignment/>
    </xf>
    <xf numFmtId="43" fontId="3" fillId="33" borderId="0" xfId="48" applyFont="1" applyFill="1" applyBorder="1" applyAlignment="1">
      <alignment/>
    </xf>
    <xf numFmtId="43" fontId="2" fillId="33" borderId="12" xfId="48" applyFont="1" applyFill="1" applyBorder="1" applyAlignment="1">
      <alignment vertical="center"/>
    </xf>
    <xf numFmtId="43" fontId="3" fillId="33" borderId="0" xfId="48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3" fontId="2" fillId="33" borderId="0" xfId="48" applyFont="1" applyFill="1" applyBorder="1" applyAlignment="1">
      <alignment/>
    </xf>
    <xf numFmtId="43" fontId="2" fillId="33" borderId="0" xfId="48" applyFont="1" applyFill="1" applyBorder="1" applyAlignment="1">
      <alignment horizontal="center"/>
    </xf>
    <xf numFmtId="43" fontId="13" fillId="33" borderId="0" xfId="48" applyFont="1" applyFill="1" applyBorder="1" applyAlignment="1">
      <alignment horizontal="left"/>
    </xf>
    <xf numFmtId="43" fontId="2" fillId="33" borderId="17" xfId="48" applyFont="1" applyFill="1" applyBorder="1" applyAlignment="1">
      <alignment horizontal="center"/>
    </xf>
    <xf numFmtId="0" fontId="2" fillId="0" borderId="0" xfId="55" applyFont="1">
      <alignment/>
      <protection/>
    </xf>
    <xf numFmtId="0" fontId="3" fillId="0" borderId="0" xfId="55" applyFont="1" applyAlignment="1">
      <alignment vertical="top"/>
      <protection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center" vertical="center"/>
      <protection/>
    </xf>
    <xf numFmtId="164" fontId="3" fillId="0" borderId="0" xfId="50" applyNumberFormat="1" applyFont="1" applyFill="1" applyAlignment="1">
      <alignment horizontal="center" vertical="center"/>
    </xf>
    <xf numFmtId="0" fontId="3" fillId="0" borderId="0" xfId="55" applyFont="1" applyFill="1" applyAlignment="1">
      <alignment vertical="center"/>
      <protection/>
    </xf>
    <xf numFmtId="168" fontId="2" fillId="0" borderId="0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Alignment="1">
      <alignment vertical="top"/>
      <protection/>
    </xf>
    <xf numFmtId="42" fontId="2" fillId="0" borderId="0" xfId="55" applyNumberFormat="1" applyFont="1">
      <alignment/>
      <protection/>
    </xf>
    <xf numFmtId="168" fontId="2" fillId="0" borderId="0" xfId="55" applyNumberFormat="1" applyFont="1" applyFill="1" applyBorder="1" applyAlignment="1">
      <alignment vertical="center"/>
      <protection/>
    </xf>
    <xf numFmtId="167" fontId="2" fillId="0" borderId="0" xfId="50" applyFont="1" applyFill="1" applyBorder="1" applyAlignment="1">
      <alignment horizontal="right" vertical="center"/>
    </xf>
    <xf numFmtId="41" fontId="2" fillId="0" borderId="0" xfId="55" applyNumberFormat="1" applyFont="1">
      <alignment/>
      <protection/>
    </xf>
    <xf numFmtId="41" fontId="2" fillId="0" borderId="14" xfId="55" applyNumberFormat="1" applyFont="1" applyBorder="1">
      <alignment/>
      <protection/>
    </xf>
    <xf numFmtId="167" fontId="2" fillId="0" borderId="14" xfId="50" applyFont="1" applyFill="1" applyBorder="1" applyAlignment="1">
      <alignment horizontal="right" vertical="center"/>
    </xf>
    <xf numFmtId="167" fontId="2" fillId="0" borderId="0" xfId="58" applyNumberFormat="1" applyFont="1" applyFill="1" applyBorder="1" applyAlignment="1">
      <alignment horizontal="right" vertical="center"/>
    </xf>
    <xf numFmtId="41" fontId="2" fillId="0" borderId="0" xfId="55" applyNumberFormat="1" applyFont="1" applyFill="1" applyAlignment="1">
      <alignment vertical="center"/>
      <protection/>
    </xf>
    <xf numFmtId="10" fontId="2" fillId="0" borderId="0" xfId="58" applyNumberFormat="1" applyFont="1" applyFill="1" applyAlignment="1">
      <alignment vertical="center"/>
    </xf>
    <xf numFmtId="0" fontId="2" fillId="0" borderId="0" xfId="55" applyFont="1" applyFill="1" applyBorder="1" applyAlignment="1">
      <alignment vertical="top"/>
      <protection/>
    </xf>
    <xf numFmtId="41" fontId="2" fillId="0" borderId="0" xfId="55" applyNumberFormat="1" applyFont="1" applyFill="1" applyBorder="1" applyAlignment="1">
      <alignment vertical="center"/>
      <protection/>
    </xf>
    <xf numFmtId="10" fontId="2" fillId="0" borderId="0" xfId="58" applyNumberFormat="1" applyFont="1" applyFill="1" applyBorder="1" applyAlignment="1">
      <alignment horizontal="right" vertical="center"/>
    </xf>
    <xf numFmtId="43" fontId="2" fillId="0" borderId="0" xfId="50" applyNumberFormat="1" applyFont="1" applyFill="1" applyBorder="1" applyAlignment="1">
      <alignment horizontal="right" vertical="center"/>
    </xf>
    <xf numFmtId="0" fontId="2" fillId="0" borderId="0" xfId="55" applyFont="1" applyFill="1" applyAlignment="1">
      <alignment/>
      <protection/>
    </xf>
    <xf numFmtId="0" fontId="2" fillId="0" borderId="0" xfId="55" applyFont="1" applyFill="1" applyBorder="1" applyAlignment="1">
      <alignment vertical="center"/>
      <protection/>
    </xf>
    <xf numFmtId="41" fontId="2" fillId="0" borderId="0" xfId="55" applyNumberFormat="1" applyFont="1" applyFill="1" applyBorder="1" applyAlignment="1">
      <alignment horizontal="right"/>
      <protection/>
    </xf>
    <xf numFmtId="41" fontId="2" fillId="0" borderId="20" xfId="55" applyNumberFormat="1" applyFont="1" applyFill="1" applyBorder="1" applyAlignment="1">
      <alignment/>
      <protection/>
    </xf>
    <xf numFmtId="10" fontId="2" fillId="0" borderId="20" xfId="58" applyNumberFormat="1" applyFont="1" applyFill="1" applyBorder="1" applyAlignment="1">
      <alignment horizontal="right" vertical="center"/>
    </xf>
    <xf numFmtId="168" fontId="2" fillId="0" borderId="0" xfId="55" applyNumberFormat="1" applyFont="1" applyFill="1" applyBorder="1" applyAlignment="1">
      <alignment horizontal="right"/>
      <protection/>
    </xf>
    <xf numFmtId="10" fontId="2" fillId="0" borderId="0" xfId="58" applyNumberFormat="1" applyFont="1" applyFill="1" applyBorder="1" applyAlignment="1">
      <alignment vertical="center"/>
    </xf>
    <xf numFmtId="41" fontId="2" fillId="0" borderId="0" xfId="55" applyNumberFormat="1" applyFont="1" applyFill="1" applyBorder="1" applyAlignment="1">
      <alignment/>
      <protection/>
    </xf>
    <xf numFmtId="3" fontId="2" fillId="0" borderId="14" xfId="55" applyNumberFormat="1" applyFont="1" applyBorder="1">
      <alignment/>
      <protection/>
    </xf>
    <xf numFmtId="10" fontId="2" fillId="0" borderId="14" xfId="58" applyNumberFormat="1" applyFont="1" applyFill="1" applyBorder="1" applyAlignment="1">
      <alignment horizontal="right" vertical="center"/>
    </xf>
    <xf numFmtId="42" fontId="2" fillId="0" borderId="15" xfId="55" applyNumberFormat="1" applyFont="1" applyBorder="1">
      <alignment/>
      <protection/>
    </xf>
    <xf numFmtId="9" fontId="2" fillId="0" borderId="15" xfId="58" applyFont="1" applyFill="1" applyBorder="1" applyAlignment="1">
      <alignment horizontal="right" vertical="center"/>
    </xf>
    <xf numFmtId="168" fontId="2" fillId="0" borderId="0" xfId="55" applyNumberFormat="1" applyFont="1" applyFill="1" applyBorder="1" applyAlignment="1">
      <alignment/>
      <protection/>
    </xf>
    <xf numFmtId="168" fontId="2" fillId="0" borderId="0" xfId="55" applyNumberFormat="1" applyFont="1" applyFill="1" applyAlignment="1">
      <alignment vertical="center"/>
      <protection/>
    </xf>
    <xf numFmtId="168" fontId="2" fillId="0" borderId="0" xfId="55" applyNumberFormat="1" applyFont="1">
      <alignment/>
      <protection/>
    </xf>
    <xf numFmtId="0" fontId="2" fillId="0" borderId="0" xfId="55" applyFont="1" applyFill="1" applyAlignment="1">
      <alignment horizontal="center" vertical="center"/>
      <protection/>
    </xf>
    <xf numFmtId="41" fontId="2" fillId="0" borderId="14" xfId="55" applyNumberFormat="1" applyFont="1" applyFill="1" applyBorder="1" applyAlignment="1">
      <alignment horizontal="right" vertical="center"/>
      <protection/>
    </xf>
    <xf numFmtId="41" fontId="2" fillId="0" borderId="0" xfId="55" applyNumberFormat="1" applyFont="1" applyFill="1" applyBorder="1" applyAlignment="1">
      <alignment horizontal="right" vertical="center"/>
      <protection/>
    </xf>
    <xf numFmtId="10" fontId="2" fillId="0" borderId="15" xfId="58" applyNumberFormat="1" applyFont="1" applyFill="1" applyBorder="1" applyAlignment="1">
      <alignment horizontal="right" vertical="center"/>
    </xf>
    <xf numFmtId="0" fontId="17" fillId="0" borderId="0" xfId="55" applyFont="1" applyFill="1" applyAlignment="1">
      <alignment vertical="center"/>
      <protection/>
    </xf>
    <xf numFmtId="0" fontId="18" fillId="0" borderId="0" xfId="55" applyFont="1" applyFill="1" applyAlignment="1">
      <alignment vertical="center"/>
      <protection/>
    </xf>
    <xf numFmtId="168" fontId="17" fillId="0" borderId="0" xfId="55" applyNumberFormat="1" applyFont="1" applyFill="1" applyAlignment="1">
      <alignment vertical="center"/>
      <protection/>
    </xf>
    <xf numFmtId="168" fontId="17" fillId="0" borderId="0" xfId="55" applyNumberFormat="1" applyFont="1" applyFill="1" applyBorder="1" applyAlignment="1">
      <alignment vertical="center"/>
      <protection/>
    </xf>
    <xf numFmtId="9" fontId="17" fillId="0" borderId="0" xfId="58" applyFont="1" applyFill="1" applyBorder="1" applyAlignment="1">
      <alignment horizontal="right" vertical="center"/>
    </xf>
    <xf numFmtId="2" fontId="17" fillId="0" borderId="0" xfId="58" applyNumberFormat="1" applyFont="1" applyFill="1" applyBorder="1" applyAlignment="1">
      <alignment horizontal="right" vertical="center"/>
    </xf>
    <xf numFmtId="0" fontId="3" fillId="0" borderId="0" xfId="55" applyFont="1">
      <alignment/>
      <protection/>
    </xf>
    <xf numFmtId="0" fontId="13" fillId="0" borderId="0" xfId="55" applyFont="1">
      <alignment/>
      <protection/>
    </xf>
    <xf numFmtId="0" fontId="13" fillId="0" borderId="0" xfId="55" applyFont="1" applyAlignment="1">
      <alignment vertical="center"/>
      <protection/>
    </xf>
    <xf numFmtId="0" fontId="12" fillId="0" borderId="0" xfId="55" applyFont="1" applyAlignment="1">
      <alignment horizontal="center" vertical="center"/>
      <protection/>
    </xf>
    <xf numFmtId="169" fontId="2" fillId="0" borderId="0" xfId="55" applyNumberFormat="1" applyFont="1" applyAlignment="1">
      <alignment horizontal="right"/>
      <protection/>
    </xf>
    <xf numFmtId="10" fontId="2" fillId="0" borderId="0" xfId="55" applyNumberFormat="1" applyFont="1" applyAlignment="1">
      <alignment horizontal="right"/>
      <protection/>
    </xf>
    <xf numFmtId="171" fontId="2" fillId="0" borderId="0" xfId="53" applyNumberFormat="1" applyFont="1" applyAlignment="1">
      <alignment/>
    </xf>
    <xf numFmtId="167" fontId="2" fillId="0" borderId="0" xfId="50" applyFont="1" applyAlignment="1">
      <alignment horizontal="right"/>
    </xf>
    <xf numFmtId="10" fontId="2" fillId="0" borderId="14" xfId="55" applyNumberFormat="1" applyFont="1" applyBorder="1" applyAlignment="1">
      <alignment horizontal="right"/>
      <protection/>
    </xf>
    <xf numFmtId="41" fontId="2" fillId="0" borderId="0" xfId="55" applyNumberFormat="1" applyFont="1" applyAlignment="1">
      <alignment vertical="justify"/>
      <protection/>
    </xf>
    <xf numFmtId="169" fontId="2" fillId="0" borderId="0" xfId="55" applyNumberFormat="1" applyFont="1" applyBorder="1" applyAlignment="1">
      <alignment horizontal="right"/>
      <protection/>
    </xf>
    <xf numFmtId="167" fontId="2" fillId="0" borderId="0" xfId="55" applyNumberFormat="1" applyFont="1" applyAlignment="1">
      <alignment horizontal="right"/>
      <protection/>
    </xf>
    <xf numFmtId="167" fontId="2" fillId="0" borderId="0" xfId="50" applyNumberFormat="1" applyFont="1" applyAlignment="1">
      <alignment horizontal="right"/>
    </xf>
    <xf numFmtId="41" fontId="2" fillId="0" borderId="14" xfId="55" applyNumberFormat="1" applyFont="1" applyFill="1" applyBorder="1" applyAlignment="1">
      <alignment horizontal="right"/>
      <protection/>
    </xf>
    <xf numFmtId="9" fontId="2" fillId="0" borderId="0" xfId="58" applyFont="1" applyAlignment="1">
      <alignment horizontal="right"/>
    </xf>
    <xf numFmtId="10" fontId="19" fillId="0" borderId="14" xfId="55" applyNumberFormat="1" applyFont="1" applyBorder="1" applyAlignment="1">
      <alignment horizontal="right"/>
      <protection/>
    </xf>
    <xf numFmtId="43" fontId="2" fillId="0" borderId="0" xfId="50" applyNumberFormat="1" applyFont="1" applyAlignment="1">
      <alignment horizontal="right"/>
    </xf>
    <xf numFmtId="43" fontId="2" fillId="0" borderId="0" xfId="55" applyNumberFormat="1" applyFont="1" applyAlignment="1">
      <alignment horizontal="right"/>
      <protection/>
    </xf>
    <xf numFmtId="169" fontId="2" fillId="0" borderId="14" xfId="55" applyNumberFormat="1" applyFont="1" applyFill="1" applyBorder="1" applyAlignment="1">
      <alignment horizontal="right"/>
      <protection/>
    </xf>
    <xf numFmtId="172" fontId="3" fillId="0" borderId="0" xfId="49" applyNumberFormat="1" applyFont="1" applyAlignment="1">
      <alignment/>
    </xf>
    <xf numFmtId="42" fontId="2" fillId="0" borderId="21" xfId="55" applyNumberFormat="1" applyFont="1" applyBorder="1" applyAlignment="1">
      <alignment vertical="justify"/>
      <protection/>
    </xf>
    <xf numFmtId="10" fontId="13" fillId="0" borderId="21" xfId="58" applyNumberFormat="1" applyFont="1" applyBorder="1" applyAlignment="1">
      <alignment horizontal="right"/>
    </xf>
    <xf numFmtId="169" fontId="13" fillId="0" borderId="0" xfId="55" applyNumberFormat="1" applyFont="1" applyAlignment="1">
      <alignment horizontal="right"/>
      <protection/>
    </xf>
    <xf numFmtId="169" fontId="20" fillId="0" borderId="0" xfId="55" applyNumberFormat="1" applyFont="1" applyAlignment="1">
      <alignment horizontal="right"/>
      <protection/>
    </xf>
    <xf numFmtId="0" fontId="20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172" fontId="21" fillId="0" borderId="0" xfId="49" applyNumberFormat="1" applyFont="1" applyAlignment="1">
      <alignment/>
    </xf>
    <xf numFmtId="3" fontId="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0" fontId="22" fillId="0" borderId="0" xfId="55" applyFont="1">
      <alignment/>
      <protection/>
    </xf>
    <xf numFmtId="173" fontId="2" fillId="0" borderId="0" xfId="53" applyNumberFormat="1" applyFont="1" applyAlignment="1">
      <alignment/>
    </xf>
    <xf numFmtId="41" fontId="2" fillId="0" borderId="0" xfId="55" applyNumberFormat="1" applyFont="1" applyAlignment="1">
      <alignment horizontal="right"/>
      <protection/>
    </xf>
    <xf numFmtId="169" fontId="2" fillId="0" borderId="0" xfId="55" applyNumberFormat="1" applyFont="1">
      <alignment/>
      <protection/>
    </xf>
    <xf numFmtId="41" fontId="2" fillId="0" borderId="14" xfId="55" applyNumberFormat="1" applyFont="1" applyBorder="1" applyAlignment="1">
      <alignment horizontal="right"/>
      <protection/>
    </xf>
    <xf numFmtId="41" fontId="3" fillId="0" borderId="22" xfId="55" applyNumberFormat="1" applyFont="1" applyBorder="1">
      <alignment/>
      <protection/>
    </xf>
    <xf numFmtId="41" fontId="3" fillId="0" borderId="0" xfId="53" applyNumberFormat="1" applyFont="1" applyAlignment="1">
      <alignment/>
    </xf>
    <xf numFmtId="41" fontId="17" fillId="0" borderId="0" xfId="49" applyNumberFormat="1" applyFont="1" applyBorder="1" applyAlignment="1">
      <alignment horizontal="right"/>
    </xf>
    <xf numFmtId="41" fontId="17" fillId="0" borderId="22" xfId="49" applyNumberFormat="1" applyFont="1" applyBorder="1" applyAlignment="1">
      <alignment horizontal="right"/>
    </xf>
    <xf numFmtId="41" fontId="3" fillId="0" borderId="0" xfId="55" applyNumberFormat="1" applyFont="1">
      <alignment/>
      <protection/>
    </xf>
    <xf numFmtId="41" fontId="3" fillId="0" borderId="14" xfId="55" applyNumberFormat="1" applyFont="1" applyBorder="1">
      <alignment/>
      <protection/>
    </xf>
    <xf numFmtId="42" fontId="3" fillId="0" borderId="15" xfId="55" applyNumberFormat="1" applyFont="1" applyBorder="1">
      <alignment/>
      <protection/>
    </xf>
    <xf numFmtId="0" fontId="60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4" fontId="60" fillId="33" borderId="0" xfId="0" applyNumberFormat="1" applyFont="1" applyFill="1" applyAlignment="1">
      <alignment/>
    </xf>
    <xf numFmtId="174" fontId="2" fillId="33" borderId="17" xfId="4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43" fontId="3" fillId="33" borderId="0" xfId="48" applyFont="1" applyFill="1" applyBorder="1" applyAlignment="1">
      <alignment horizontal="center"/>
    </xf>
    <xf numFmtId="0" fontId="2" fillId="33" borderId="24" xfId="0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Continuous"/>
    </xf>
    <xf numFmtId="0" fontId="61" fillId="33" borderId="12" xfId="0" applyFont="1" applyFill="1" applyBorder="1" applyAlignment="1">
      <alignment/>
    </xf>
    <xf numFmtId="43" fontId="3" fillId="33" borderId="20" xfId="48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43" fontId="3" fillId="33" borderId="0" xfId="48" applyFont="1" applyFill="1" applyBorder="1" applyAlignment="1">
      <alignment horizontal="center" wrapText="1"/>
    </xf>
    <xf numFmtId="43" fontId="3" fillId="33" borderId="0" xfId="48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43" fontId="2" fillId="33" borderId="14" xfId="46" applyFont="1" applyFill="1" applyBorder="1" applyAlignment="1">
      <alignment horizontal="center"/>
    </xf>
    <xf numFmtId="166" fontId="2" fillId="33" borderId="15" xfId="46" applyNumberFormat="1" applyFont="1" applyFill="1" applyBorder="1" applyAlignment="1">
      <alignment horizontal="right"/>
    </xf>
    <xf numFmtId="43" fontId="3" fillId="33" borderId="20" xfId="48" applyFont="1" applyFill="1" applyBorder="1" applyAlignment="1">
      <alignment horizontal="center" vertical="center"/>
    </xf>
    <xf numFmtId="174" fontId="2" fillId="33" borderId="17" xfId="0" applyNumberFormat="1" applyFont="1" applyFill="1" applyBorder="1" applyAlignment="1">
      <alignment horizontal="center"/>
    </xf>
    <xf numFmtId="174" fontId="2" fillId="33" borderId="18" xfId="0" applyNumberFormat="1" applyFont="1" applyFill="1" applyBorder="1" applyAlignment="1">
      <alignment horizontal="center"/>
    </xf>
    <xf numFmtId="43" fontId="3" fillId="33" borderId="0" xfId="48" applyFont="1" applyFill="1" applyBorder="1" applyAlignment="1">
      <alignment horizontal="center"/>
    </xf>
    <xf numFmtId="43" fontId="16" fillId="33" borderId="11" xfId="48" applyFont="1" applyFill="1" applyBorder="1" applyAlignment="1">
      <alignment horizontal="center" vertical="center" wrapText="1"/>
    </xf>
    <xf numFmtId="43" fontId="16" fillId="33" borderId="19" xfId="48" applyFont="1" applyFill="1" applyBorder="1" applyAlignment="1">
      <alignment horizontal="center" vertical="center" wrapText="1"/>
    </xf>
    <xf numFmtId="43" fontId="16" fillId="33" borderId="17" xfId="48" applyFont="1" applyFill="1" applyBorder="1" applyAlignment="1">
      <alignment horizontal="center" vertical="center" wrapText="1"/>
    </xf>
    <xf numFmtId="43" fontId="16" fillId="33" borderId="18" xfId="48" applyFont="1" applyFill="1" applyBorder="1" applyAlignment="1">
      <alignment horizontal="center" vertical="center" wrapText="1"/>
    </xf>
    <xf numFmtId="43" fontId="8" fillId="33" borderId="10" xfId="48" applyFont="1" applyFill="1" applyBorder="1" applyAlignment="1">
      <alignment horizontal="center" vertical="center" wrapText="1"/>
    </xf>
    <xf numFmtId="43" fontId="8" fillId="33" borderId="11" xfId="48" applyFont="1" applyFill="1" applyBorder="1" applyAlignment="1">
      <alignment horizontal="center" vertical="center" wrapText="1"/>
    </xf>
    <xf numFmtId="43" fontId="8" fillId="33" borderId="19" xfId="48" applyFont="1" applyFill="1" applyBorder="1" applyAlignment="1">
      <alignment horizontal="center" vertical="center" wrapText="1"/>
    </xf>
    <xf numFmtId="43" fontId="8" fillId="33" borderId="12" xfId="48" applyFont="1" applyFill="1" applyBorder="1" applyAlignment="1">
      <alignment horizontal="center" vertical="center" wrapText="1"/>
    </xf>
    <xf numFmtId="43" fontId="8" fillId="33" borderId="0" xfId="48" applyFont="1" applyFill="1" applyBorder="1" applyAlignment="1">
      <alignment horizontal="center" vertical="center" wrapText="1"/>
    </xf>
    <xf numFmtId="43" fontId="8" fillId="33" borderId="13" xfId="48" applyFont="1" applyFill="1" applyBorder="1" applyAlignment="1">
      <alignment horizontal="center" vertical="center" wrapText="1"/>
    </xf>
    <xf numFmtId="43" fontId="8" fillId="33" borderId="16" xfId="48" applyFont="1" applyFill="1" applyBorder="1" applyAlignment="1">
      <alignment horizontal="center"/>
    </xf>
    <xf numFmtId="43" fontId="8" fillId="33" borderId="17" xfId="48" applyFont="1" applyFill="1" applyBorder="1" applyAlignment="1">
      <alignment horizontal="center"/>
    </xf>
    <xf numFmtId="43" fontId="8" fillId="33" borderId="18" xfId="48" applyFont="1" applyFill="1" applyBorder="1" applyAlignment="1">
      <alignment horizontal="center"/>
    </xf>
    <xf numFmtId="43" fontId="3" fillId="33" borderId="0" xfId="48" applyFont="1" applyFill="1" applyBorder="1" applyAlignment="1">
      <alignment horizontal="right"/>
    </xf>
    <xf numFmtId="0" fontId="3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12" fillId="0" borderId="0" xfId="55" applyFont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orcentaje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1914525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00"/>
          <a:ext cx="203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3</xdr:col>
      <xdr:colOff>1981200</xdr:colOff>
      <xdr:row>2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3810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2</xdr:col>
      <xdr:colOff>2105025</xdr:colOff>
      <xdr:row>1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2"/>
  <sheetViews>
    <sheetView view="pageBreakPreview" zoomScale="93" zoomScaleSheetLayoutView="93" zoomScalePageLayoutView="0" workbookViewId="0" topLeftCell="A1">
      <selection activeCell="A49" sqref="A49:IV61"/>
    </sheetView>
  </sheetViews>
  <sheetFormatPr defaultColWidth="11.421875" defaultRowHeight="12.75"/>
  <cols>
    <col min="1" max="1" width="11.421875" style="3" customWidth="1"/>
    <col min="2" max="2" width="2.421875" style="8" customWidth="1"/>
    <col min="3" max="3" width="38.8515625" style="3" customWidth="1"/>
    <col min="4" max="4" width="20.8515625" style="3" customWidth="1"/>
    <col min="5" max="5" width="16.8515625" style="3" customWidth="1"/>
    <col min="6" max="6" width="7.28125" style="3" hidden="1" customWidth="1"/>
    <col min="7" max="7" width="20.421875" style="3" hidden="1" customWidth="1"/>
    <col min="8" max="8" width="3.421875" style="3" hidden="1" customWidth="1"/>
    <col min="9" max="9" width="2.7109375" style="3" customWidth="1"/>
    <col min="10" max="10" width="36.7109375" style="3" customWidth="1"/>
    <col min="11" max="11" width="22.00390625" style="3" customWidth="1"/>
    <col min="12" max="12" width="22.57421875" style="3" customWidth="1"/>
    <col min="13" max="13" width="3.140625" style="8" customWidth="1"/>
    <col min="14" max="16384" width="11.421875" style="3" customWidth="1"/>
  </cols>
  <sheetData>
    <row r="1" spans="2:13" ht="12.75">
      <c r="B1" s="1"/>
      <c r="C1" s="2"/>
      <c r="D1" s="206" t="s">
        <v>219</v>
      </c>
      <c r="E1" s="206"/>
      <c r="F1" s="206"/>
      <c r="G1" s="206"/>
      <c r="H1" s="206"/>
      <c r="I1" s="206"/>
      <c r="J1" s="206"/>
      <c r="K1" s="206"/>
      <c r="L1" s="206"/>
      <c r="M1" s="207"/>
    </row>
    <row r="2" spans="2:13" ht="26.25" customHeight="1">
      <c r="B2" s="4"/>
      <c r="C2" s="5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2:13" ht="12.75">
      <c r="B3" s="4"/>
      <c r="C3" s="5"/>
      <c r="D3" s="208"/>
      <c r="E3" s="208"/>
      <c r="F3" s="208"/>
      <c r="G3" s="208"/>
      <c r="H3" s="208"/>
      <c r="I3" s="208"/>
      <c r="J3" s="208"/>
      <c r="K3" s="208"/>
      <c r="L3" s="208"/>
      <c r="M3" s="209"/>
    </row>
    <row r="4" spans="2:13" ht="13.5" thickBot="1">
      <c r="B4" s="44"/>
      <c r="C4" s="45"/>
      <c r="D4" s="210"/>
      <c r="E4" s="210"/>
      <c r="F4" s="210"/>
      <c r="G4" s="210"/>
      <c r="H4" s="210"/>
      <c r="I4" s="210"/>
      <c r="J4" s="210"/>
      <c r="K4" s="210"/>
      <c r="L4" s="210"/>
      <c r="M4" s="211"/>
    </row>
    <row r="5" spans="2:13" ht="13.5" thickBot="1">
      <c r="B5" s="4"/>
      <c r="C5" s="5"/>
      <c r="D5" s="6"/>
      <c r="E5" s="6"/>
      <c r="F5" s="6"/>
      <c r="G5" s="6"/>
      <c r="H5" s="6">
        <v>76420</v>
      </c>
      <c r="I5" s="6"/>
      <c r="J5" s="6"/>
      <c r="K5" s="6"/>
      <c r="L5" s="6"/>
      <c r="M5" s="7"/>
    </row>
    <row r="6" spans="2:13" ht="12.75" customHeight="1">
      <c r="B6" s="212" t="s">
        <v>54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4"/>
    </row>
    <row r="7" spans="2:13" ht="13.5" customHeight="1" thickBot="1"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</row>
    <row r="8" spans="2:13" ht="7.5" customHeight="1">
      <c r="B8" s="1"/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59"/>
    </row>
    <row r="9" spans="2:13" ht="12.75">
      <c r="B9" s="4"/>
      <c r="C9" s="8"/>
      <c r="D9" s="8"/>
      <c r="E9" s="8"/>
      <c r="F9" s="8"/>
      <c r="G9" s="8"/>
      <c r="H9" s="8"/>
      <c r="I9" s="8"/>
      <c r="J9" s="8"/>
      <c r="K9" s="8"/>
      <c r="L9" s="8"/>
      <c r="M9" s="7"/>
    </row>
    <row r="10" spans="2:13" ht="12.75">
      <c r="B10" s="4"/>
      <c r="C10" s="10" t="s">
        <v>0</v>
      </c>
      <c r="D10" s="8"/>
      <c r="E10" s="8"/>
      <c r="F10" s="8"/>
      <c r="G10" s="9" t="s">
        <v>220</v>
      </c>
      <c r="H10" s="8"/>
      <c r="I10" s="11"/>
      <c r="J10" s="10" t="s">
        <v>1</v>
      </c>
      <c r="K10" s="8"/>
      <c r="L10" s="8"/>
      <c r="M10" s="7"/>
    </row>
    <row r="11" spans="2:13" ht="12.75">
      <c r="B11" s="4"/>
      <c r="C11" s="8"/>
      <c r="D11" s="8"/>
      <c r="E11" s="8"/>
      <c r="F11" s="8"/>
      <c r="G11" s="9" t="s">
        <v>221</v>
      </c>
      <c r="H11" s="8"/>
      <c r="I11" s="12"/>
      <c r="J11" s="8"/>
      <c r="K11" s="8"/>
      <c r="L11" s="8"/>
      <c r="M11" s="7"/>
    </row>
    <row r="12" spans="2:13" ht="12.75">
      <c r="B12" s="4"/>
      <c r="C12" s="13" t="s">
        <v>2</v>
      </c>
      <c r="D12" s="14"/>
      <c r="E12" s="14"/>
      <c r="F12" s="14"/>
      <c r="G12" s="15">
        <v>20</v>
      </c>
      <c r="H12" s="14"/>
      <c r="I12" s="16"/>
      <c r="J12" s="17" t="s">
        <v>3</v>
      </c>
      <c r="K12" s="14"/>
      <c r="L12" s="18"/>
      <c r="M12" s="7"/>
    </row>
    <row r="13" spans="2:13" ht="12.75">
      <c r="B13" s="204"/>
      <c r="C13" s="19" t="s">
        <v>5</v>
      </c>
      <c r="D13" s="14">
        <v>7408422.49</v>
      </c>
      <c r="E13" s="14"/>
      <c r="F13" s="14"/>
      <c r="G13" s="15" t="s">
        <v>15</v>
      </c>
      <c r="H13" s="14"/>
      <c r="I13" s="16"/>
      <c r="J13" s="20" t="s">
        <v>4</v>
      </c>
      <c r="K13" s="49">
        <v>320608.58999999997</v>
      </c>
      <c r="L13" s="18"/>
      <c r="M13" s="7"/>
    </row>
    <row r="14" spans="2:14" ht="12.75">
      <c r="B14" s="195"/>
      <c r="C14" s="19" t="s">
        <v>7</v>
      </c>
      <c r="D14" s="14">
        <v>25347.689999999995</v>
      </c>
      <c r="E14" s="14"/>
      <c r="F14" s="14"/>
      <c r="G14" s="15" t="s">
        <v>16</v>
      </c>
      <c r="H14" s="14"/>
      <c r="I14" s="16"/>
      <c r="J14" s="20" t="s">
        <v>6</v>
      </c>
      <c r="K14" s="14">
        <v>17246342.050000004</v>
      </c>
      <c r="L14" s="18"/>
      <c r="M14" s="7"/>
      <c r="N14" s="46"/>
    </row>
    <row r="15" spans="2:14" ht="12.75">
      <c r="B15" s="195"/>
      <c r="C15" s="19" t="s">
        <v>9</v>
      </c>
      <c r="D15" s="14">
        <v>561576.76</v>
      </c>
      <c r="E15" s="14"/>
      <c r="F15" s="14"/>
      <c r="G15" s="15"/>
      <c r="H15" s="14"/>
      <c r="I15" s="16"/>
      <c r="J15" s="20" t="s">
        <v>8</v>
      </c>
      <c r="K15" s="14">
        <v>677671.0399999999</v>
      </c>
      <c r="L15" s="18"/>
      <c r="M15" s="7"/>
      <c r="N15" s="46"/>
    </row>
    <row r="16" spans="2:14" ht="12.75">
      <c r="B16" s="195"/>
      <c r="C16" s="19" t="s">
        <v>215</v>
      </c>
      <c r="D16" s="14">
        <v>1109047.8599999999</v>
      </c>
      <c r="E16" s="14"/>
      <c r="F16" s="14"/>
      <c r="G16" s="15"/>
      <c r="H16" s="14"/>
      <c r="I16" s="16"/>
      <c r="J16" s="20" t="s">
        <v>50</v>
      </c>
      <c r="K16" s="60">
        <v>14452274.04</v>
      </c>
      <c r="L16" s="18"/>
      <c r="M16" s="7"/>
      <c r="N16" s="46"/>
    </row>
    <row r="17" spans="2:13" ht="12.75">
      <c r="B17" s="195"/>
      <c r="C17" s="199" t="s">
        <v>57</v>
      </c>
      <c r="D17" s="60">
        <v>251247.42</v>
      </c>
      <c r="E17" s="14"/>
      <c r="F17" s="14"/>
      <c r="G17" s="14"/>
      <c r="H17" s="14"/>
      <c r="I17" s="16"/>
      <c r="J17" s="23" t="s">
        <v>29</v>
      </c>
      <c r="K17" s="14"/>
      <c r="L17" s="22">
        <v>32696895.72</v>
      </c>
      <c r="M17" s="7"/>
    </row>
    <row r="18" spans="2:13" ht="12.75">
      <c r="B18" s="195"/>
      <c r="C18" s="21" t="s">
        <v>10</v>
      </c>
      <c r="D18" s="14"/>
      <c r="E18" s="22">
        <v>9355642.22</v>
      </c>
      <c r="F18" s="14"/>
      <c r="G18" s="14"/>
      <c r="H18" s="14"/>
      <c r="I18" s="16"/>
      <c r="J18" s="8"/>
      <c r="K18" s="8"/>
      <c r="L18" s="8"/>
      <c r="M18" s="7"/>
    </row>
    <row r="19" spans="2:13" ht="12.75">
      <c r="B19" s="195"/>
      <c r="C19" s="8"/>
      <c r="D19" s="14"/>
      <c r="E19" s="8"/>
      <c r="F19" s="14"/>
      <c r="G19" s="14"/>
      <c r="H19" s="14"/>
      <c r="I19" s="16"/>
      <c r="J19" s="8"/>
      <c r="K19" s="8"/>
      <c r="L19" s="8"/>
      <c r="M19" s="7"/>
    </row>
    <row r="20" spans="2:13" ht="12.75">
      <c r="B20" s="195"/>
      <c r="C20" s="8"/>
      <c r="D20" s="14"/>
      <c r="E20" s="8"/>
      <c r="F20" s="14"/>
      <c r="G20" s="14"/>
      <c r="H20" s="14"/>
      <c r="I20" s="16"/>
      <c r="J20" s="14"/>
      <c r="K20" s="14"/>
      <c r="L20" s="14"/>
      <c r="M20" s="7"/>
    </row>
    <row r="21" spans="2:13" ht="12.75">
      <c r="B21" s="195"/>
      <c r="C21" s="13" t="s">
        <v>49</v>
      </c>
      <c r="D21" s="14"/>
      <c r="E21" s="14"/>
      <c r="F21" s="14"/>
      <c r="G21" s="14"/>
      <c r="H21" s="14"/>
      <c r="I21" s="16"/>
      <c r="J21" s="24" t="s">
        <v>36</v>
      </c>
      <c r="K21" s="14"/>
      <c r="L21" s="14"/>
      <c r="M21" s="7"/>
    </row>
    <row r="22" spans="2:13" ht="12.75">
      <c r="B22" s="195"/>
      <c r="C22" s="19" t="s">
        <v>17</v>
      </c>
      <c r="D22" s="14">
        <v>450000</v>
      </c>
      <c r="E22" s="14"/>
      <c r="F22" s="16" t="s">
        <v>11</v>
      </c>
      <c r="G22" s="14" t="s">
        <v>12</v>
      </c>
      <c r="H22" s="14">
        <v>4</v>
      </c>
      <c r="I22" s="16"/>
      <c r="J22" s="20" t="s">
        <v>40</v>
      </c>
      <c r="K22" s="14">
        <v>31460305.47</v>
      </c>
      <c r="L22" s="14"/>
      <c r="M22" s="7"/>
    </row>
    <row r="23" spans="2:13" ht="12.75">
      <c r="B23" s="195"/>
      <c r="C23" s="19" t="s">
        <v>20</v>
      </c>
      <c r="D23" s="14">
        <v>27136828</v>
      </c>
      <c r="E23" s="14"/>
      <c r="F23" s="16" t="s">
        <v>13</v>
      </c>
      <c r="G23" s="14" t="s">
        <v>14</v>
      </c>
      <c r="H23" s="14">
        <v>8</v>
      </c>
      <c r="I23" s="16"/>
      <c r="J23" s="20" t="s">
        <v>41</v>
      </c>
      <c r="K23" s="14">
        <v>24012118.189999998</v>
      </c>
      <c r="L23" s="14"/>
      <c r="M23" s="7"/>
    </row>
    <row r="24" spans="2:13" ht="12.75">
      <c r="B24" s="195"/>
      <c r="C24" s="19" t="s">
        <v>23</v>
      </c>
      <c r="D24" s="14">
        <v>4694362.399999999</v>
      </c>
      <c r="E24" s="14"/>
      <c r="F24" s="16" t="s">
        <v>15</v>
      </c>
      <c r="G24" s="14" t="s">
        <v>16</v>
      </c>
      <c r="H24" s="14">
        <v>12</v>
      </c>
      <c r="I24" s="16"/>
      <c r="J24" s="20" t="s">
        <v>42</v>
      </c>
      <c r="K24" s="14">
        <v>-36171332.989999995</v>
      </c>
      <c r="L24" s="14"/>
      <c r="M24" s="7"/>
    </row>
    <row r="25" spans="2:13" ht="12.75">
      <c r="B25" s="195"/>
      <c r="C25" s="19" t="s">
        <v>26</v>
      </c>
      <c r="D25" s="14">
        <v>4696749.45</v>
      </c>
      <c r="E25" s="14"/>
      <c r="F25" s="16" t="s">
        <v>18</v>
      </c>
      <c r="G25" s="14" t="s">
        <v>19</v>
      </c>
      <c r="H25" s="14">
        <v>1</v>
      </c>
      <c r="I25" s="16"/>
      <c r="J25" s="20" t="s">
        <v>43</v>
      </c>
      <c r="K25" s="60">
        <v>-3403620.230000004</v>
      </c>
      <c r="L25" s="14"/>
      <c r="M25" s="7"/>
    </row>
    <row r="26" spans="2:13" ht="12.75">
      <c r="B26" s="195"/>
      <c r="C26" s="19" t="s">
        <v>30</v>
      </c>
      <c r="D26" s="14">
        <v>3789415.5300000003</v>
      </c>
      <c r="E26" s="14"/>
      <c r="F26" s="16" t="s">
        <v>21</v>
      </c>
      <c r="G26" s="14" t="s">
        <v>22</v>
      </c>
      <c r="H26" s="14">
        <v>2</v>
      </c>
      <c r="I26" s="14"/>
      <c r="J26" s="19"/>
      <c r="K26" s="18"/>
      <c r="L26" s="14"/>
      <c r="M26" s="7"/>
    </row>
    <row r="27" spans="2:13" ht="12.75">
      <c r="B27" s="195"/>
      <c r="C27" s="19" t="s">
        <v>33</v>
      </c>
      <c r="D27" s="14">
        <v>430128.91</v>
      </c>
      <c r="E27" s="14"/>
      <c r="F27" s="16" t="s">
        <v>24</v>
      </c>
      <c r="G27" s="14" t="s">
        <v>25</v>
      </c>
      <c r="H27" s="14">
        <v>7</v>
      </c>
      <c r="I27" s="14"/>
      <c r="J27" s="21" t="s">
        <v>44</v>
      </c>
      <c r="K27" s="18"/>
      <c r="L27" s="22">
        <v>15897470.44</v>
      </c>
      <c r="M27" s="7"/>
    </row>
    <row r="28" spans="2:13" ht="12.75">
      <c r="B28" s="195"/>
      <c r="C28" s="19" t="s">
        <v>37</v>
      </c>
      <c r="D28" s="14">
        <v>714130.01</v>
      </c>
      <c r="E28" s="14"/>
      <c r="F28" s="16" t="s">
        <v>27</v>
      </c>
      <c r="G28" s="14" t="s">
        <v>28</v>
      </c>
      <c r="H28" s="14">
        <v>6</v>
      </c>
      <c r="I28" s="14"/>
      <c r="J28" s="25"/>
      <c r="K28" s="18"/>
      <c r="L28" s="14"/>
      <c r="M28" s="7"/>
    </row>
    <row r="29" spans="2:13" ht="12.75">
      <c r="B29" s="195"/>
      <c r="C29" s="19" t="s">
        <v>190</v>
      </c>
      <c r="D29" s="14">
        <v>186948.53</v>
      </c>
      <c r="E29" s="14"/>
      <c r="F29" s="16"/>
      <c r="G29" s="14"/>
      <c r="H29" s="14"/>
      <c r="I29" s="14"/>
      <c r="J29" s="25"/>
      <c r="K29" s="18"/>
      <c r="L29" s="14"/>
      <c r="M29" s="7"/>
    </row>
    <row r="30" spans="2:13" ht="12.75">
      <c r="B30" s="195"/>
      <c r="C30" s="19" t="s">
        <v>191</v>
      </c>
      <c r="D30" s="14">
        <v>42327.75</v>
      </c>
      <c r="E30" s="14"/>
      <c r="F30" s="16"/>
      <c r="G30" s="14"/>
      <c r="H30" s="14"/>
      <c r="I30" s="14"/>
      <c r="J30" s="25"/>
      <c r="K30" s="18"/>
      <c r="L30" s="14"/>
      <c r="M30" s="7"/>
    </row>
    <row r="31" spans="2:13" ht="12.75">
      <c r="B31" s="195"/>
      <c r="C31" s="19" t="s">
        <v>38</v>
      </c>
      <c r="D31" s="14">
        <v>-3121735.080000001</v>
      </c>
      <c r="E31" s="14"/>
      <c r="F31" s="16" t="s">
        <v>31</v>
      </c>
      <c r="G31" s="14" t="s">
        <v>32</v>
      </c>
      <c r="H31" s="14">
        <v>3</v>
      </c>
      <c r="I31" s="14"/>
      <c r="J31" s="25"/>
      <c r="K31" s="18"/>
      <c r="L31" s="14"/>
      <c r="M31" s="7"/>
    </row>
    <row r="32" spans="2:13" ht="12.75">
      <c r="B32" s="195"/>
      <c r="C32" s="199" t="s">
        <v>51</v>
      </c>
      <c r="D32" s="60">
        <v>219568.43999999997</v>
      </c>
      <c r="E32" s="14"/>
      <c r="F32" s="16" t="s">
        <v>34</v>
      </c>
      <c r="G32" s="14" t="s">
        <v>35</v>
      </c>
      <c r="H32" s="14">
        <v>5</v>
      </c>
      <c r="I32" s="14"/>
      <c r="J32" s="25"/>
      <c r="K32" s="18"/>
      <c r="L32" s="14"/>
      <c r="M32" s="7"/>
    </row>
    <row r="33" spans="2:13" ht="12.75">
      <c r="B33" s="195"/>
      <c r="C33" s="21" t="s">
        <v>39</v>
      </c>
      <c r="D33" s="14"/>
      <c r="E33" s="26">
        <v>39238723.94</v>
      </c>
      <c r="F33" s="16"/>
      <c r="G33" s="14"/>
      <c r="H33" s="14"/>
      <c r="I33" s="14"/>
      <c r="J33" s="25"/>
      <c r="K33" s="18"/>
      <c r="L33" s="14"/>
      <c r="M33" s="7"/>
    </row>
    <row r="34" spans="2:13" ht="12.75">
      <c r="B34" s="195"/>
      <c r="C34" s="8"/>
      <c r="D34" s="14"/>
      <c r="E34" s="14"/>
      <c r="F34" s="16"/>
      <c r="G34" s="14"/>
      <c r="H34" s="14"/>
      <c r="I34" s="14"/>
      <c r="J34" s="25"/>
      <c r="K34" s="18"/>
      <c r="L34" s="14"/>
      <c r="M34" s="7"/>
    </row>
    <row r="35" spans="2:13" ht="12.75">
      <c r="B35" s="4"/>
      <c r="C35" s="8"/>
      <c r="D35" s="27"/>
      <c r="E35" s="14"/>
      <c r="F35" s="27"/>
      <c r="G35" s="27"/>
      <c r="H35" s="27"/>
      <c r="I35" s="8"/>
      <c r="J35" s="25"/>
      <c r="K35" s="18"/>
      <c r="L35" s="14"/>
      <c r="M35" s="7"/>
    </row>
    <row r="36" spans="2:13" ht="12.75">
      <c r="B36" s="4"/>
      <c r="C36" s="8"/>
      <c r="D36" s="27"/>
      <c r="E36" s="14"/>
      <c r="F36" s="27"/>
      <c r="G36" s="28">
        <v>38078</v>
      </c>
      <c r="H36" s="27"/>
      <c r="I36" s="8"/>
      <c r="J36" s="25"/>
      <c r="K36" s="18"/>
      <c r="L36" s="14"/>
      <c r="M36" s="7"/>
    </row>
    <row r="37" spans="2:14" ht="13.5" thickBot="1">
      <c r="B37" s="4"/>
      <c r="C37" s="21" t="s">
        <v>45</v>
      </c>
      <c r="D37" s="27"/>
      <c r="E37" s="29">
        <v>48594366.16</v>
      </c>
      <c r="F37" s="30"/>
      <c r="G37" s="28">
        <v>38322</v>
      </c>
      <c r="H37" s="30"/>
      <c r="I37" s="8"/>
      <c r="J37" s="21" t="s">
        <v>46</v>
      </c>
      <c r="K37" s="18"/>
      <c r="L37" s="29">
        <v>48594366.16</v>
      </c>
      <c r="M37" s="7"/>
      <c r="N37" s="197"/>
    </row>
    <row r="38" spans="2:13" ht="13.5" thickTop="1">
      <c r="B38" s="4"/>
      <c r="C38" s="8"/>
      <c r="D38" s="8"/>
      <c r="E38" s="8"/>
      <c r="F38" s="8"/>
      <c r="G38" s="8"/>
      <c r="H38" s="8"/>
      <c r="I38" s="8"/>
      <c r="J38" s="31"/>
      <c r="K38" s="8"/>
      <c r="L38" s="8"/>
      <c r="M38" s="7"/>
    </row>
    <row r="39" spans="2:13" ht="13.5" customHeight="1">
      <c r="B39" s="4"/>
      <c r="C39" s="8"/>
      <c r="D39" s="8"/>
      <c r="E39" s="8"/>
      <c r="F39" s="8"/>
      <c r="G39" s="8"/>
      <c r="H39" s="8"/>
      <c r="I39" s="8"/>
      <c r="J39" s="8"/>
      <c r="K39" s="50"/>
      <c r="L39" s="8"/>
      <c r="M39" s="7"/>
    </row>
    <row r="40" spans="2:13" ht="12.75" customHeight="1" hidden="1">
      <c r="B40" s="33" t="s">
        <v>55</v>
      </c>
      <c r="C40" s="34"/>
      <c r="D40" s="34"/>
      <c r="E40" s="8"/>
      <c r="F40" s="32"/>
      <c r="G40" s="32"/>
      <c r="H40" s="32"/>
      <c r="I40" s="8"/>
      <c r="J40" s="8"/>
      <c r="K40" s="8"/>
      <c r="L40" s="8"/>
      <c r="M40" s="7"/>
    </row>
    <row r="41" spans="2:13" ht="12.75" customHeight="1" hidden="1">
      <c r="B41" s="33"/>
      <c r="C41" s="34"/>
      <c r="D41" s="34"/>
      <c r="E41" s="8"/>
      <c r="F41" s="32"/>
      <c r="G41" s="32"/>
      <c r="H41" s="32"/>
      <c r="I41" s="8"/>
      <c r="J41" s="8"/>
      <c r="K41" s="8"/>
      <c r="L41" s="8"/>
      <c r="M41" s="7"/>
    </row>
    <row r="42" spans="2:13" ht="12.75" customHeight="1" hidden="1">
      <c r="B42" s="35"/>
      <c r="C42" s="34"/>
      <c r="D42" s="34"/>
      <c r="E42" s="8"/>
      <c r="F42" s="36"/>
      <c r="G42" s="36"/>
      <c r="H42" s="36"/>
      <c r="I42" s="8"/>
      <c r="J42" s="8"/>
      <c r="K42" s="8"/>
      <c r="L42" s="8"/>
      <c r="M42" s="7"/>
    </row>
    <row r="43" spans="2:13" ht="12.75" customHeight="1" hidden="1">
      <c r="B43" s="35"/>
      <c r="C43" s="218" t="s">
        <v>47</v>
      </c>
      <c r="D43" s="218"/>
      <c r="E43" s="8"/>
      <c r="F43" s="8"/>
      <c r="G43" s="8"/>
      <c r="H43" s="8"/>
      <c r="I43" s="8"/>
      <c r="J43" s="8"/>
      <c r="K43" s="8"/>
      <c r="L43" s="8"/>
      <c r="M43" s="7"/>
    </row>
    <row r="44" spans="2:13" ht="92.25" customHeight="1" hidden="1">
      <c r="B44" s="35"/>
      <c r="C44" s="219" t="s">
        <v>48</v>
      </c>
      <c r="D44" s="219"/>
      <c r="E44" s="8"/>
      <c r="F44" s="8"/>
      <c r="G44" s="8"/>
      <c r="H44" s="8"/>
      <c r="I44" s="8"/>
      <c r="J44" s="8"/>
      <c r="K44" s="8"/>
      <c r="L44" s="8"/>
      <c r="M44" s="7"/>
    </row>
    <row r="45" spans="2:13" ht="12.75" customHeight="1" hidden="1">
      <c r="B45" s="35"/>
      <c r="C45" s="200"/>
      <c r="D45" s="200"/>
      <c r="E45" s="8"/>
      <c r="F45" s="8"/>
      <c r="G45" s="8"/>
      <c r="H45" s="8"/>
      <c r="I45" s="8"/>
      <c r="J45" s="8"/>
      <c r="K45" s="8"/>
      <c r="L45" s="8"/>
      <c r="M45" s="7"/>
    </row>
    <row r="46" spans="2:13" ht="18.75" customHeight="1" hidden="1">
      <c r="B46" s="35"/>
      <c r="C46" s="205" t="s">
        <v>52</v>
      </c>
      <c r="D46" s="205"/>
      <c r="E46" s="38"/>
      <c r="F46" s="38"/>
      <c r="G46" s="38"/>
      <c r="H46" s="38"/>
      <c r="I46" s="8"/>
      <c r="J46" s="8"/>
      <c r="K46" s="8"/>
      <c r="L46" s="8"/>
      <c r="M46" s="7"/>
    </row>
    <row r="47" spans="2:13" ht="25.5" customHeight="1">
      <c r="B47" s="35"/>
      <c r="C47" s="48" t="s">
        <v>56</v>
      </c>
      <c r="D47" s="8"/>
      <c r="E47" s="38"/>
      <c r="F47" s="38"/>
      <c r="G47" s="38"/>
      <c r="H47" s="38"/>
      <c r="I47" s="38"/>
      <c r="J47" s="8"/>
      <c r="K47" s="8"/>
      <c r="L47" s="8"/>
      <c r="M47" s="7"/>
    </row>
    <row r="48" spans="2:13" ht="33" customHeight="1" thickBot="1">
      <c r="B48" s="39"/>
      <c r="C48" s="47"/>
      <c r="D48" s="40"/>
      <c r="E48" s="41"/>
      <c r="F48" s="41"/>
      <c r="G48" s="41"/>
      <c r="H48" s="41"/>
      <c r="I48" s="41"/>
      <c r="J48" s="41"/>
      <c r="K48" s="42" t="s">
        <v>53</v>
      </c>
      <c r="L48" s="198">
        <v>42373</v>
      </c>
      <c r="M48" s="43"/>
    </row>
    <row r="49" spans="9:14" ht="12.75">
      <c r="I49" s="8"/>
      <c r="J49" s="8"/>
      <c r="K49" s="8"/>
      <c r="L49" s="8"/>
      <c r="N49" s="8"/>
    </row>
    <row r="50" spans="9:14" ht="12.75">
      <c r="I50" s="8"/>
      <c r="J50" s="8"/>
      <c r="K50" s="8"/>
      <c r="L50" s="8"/>
      <c r="N50" s="8"/>
    </row>
    <row r="51" spans="9:14" ht="12.75">
      <c r="I51" s="8"/>
      <c r="J51" s="8"/>
      <c r="K51" s="8"/>
      <c r="L51" s="8"/>
      <c r="N51" s="8"/>
    </row>
    <row r="52" spans="9:14" ht="12.75">
      <c r="I52" s="8"/>
      <c r="J52" s="8"/>
      <c r="K52" s="8"/>
      <c r="L52" s="8"/>
      <c r="N52" s="8"/>
    </row>
  </sheetData>
  <sheetProtection/>
  <mergeCells count="5">
    <mergeCell ref="C46:D46"/>
    <mergeCell ref="D1:M4"/>
    <mergeCell ref="B6:M7"/>
    <mergeCell ref="C43:D43"/>
    <mergeCell ref="C44:D44"/>
  </mergeCells>
  <printOptions horizontalCentered="1"/>
  <pageMargins left="0.5905511811023623" right="0.5905511811023623" top="0.7874015748031497" bottom="0" header="0.5118110236220472" footer="0.5118110236220472"/>
  <pageSetup fitToHeight="99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8"/>
  <sheetViews>
    <sheetView tabSelected="1" view="pageBreakPreview" zoomScaleSheetLayoutView="100" zoomScalePageLayoutView="0" workbookViewId="0" topLeftCell="A19">
      <selection activeCell="C95" sqref="C95"/>
    </sheetView>
  </sheetViews>
  <sheetFormatPr defaultColWidth="11.421875" defaultRowHeight="12.75"/>
  <cols>
    <col min="1" max="1" width="11.421875" style="3" customWidth="1"/>
    <col min="2" max="2" width="7.7109375" style="3" customWidth="1"/>
    <col min="3" max="3" width="2.7109375" style="3" customWidth="1"/>
    <col min="4" max="4" width="53.28125" style="3" bestFit="1" customWidth="1"/>
    <col min="5" max="5" width="5.7109375" style="3" customWidth="1"/>
    <col min="6" max="6" width="17.7109375" style="3" customWidth="1"/>
    <col min="7" max="7" width="22.8515625" style="3" customWidth="1"/>
    <col min="8" max="8" width="13.8515625" style="3" bestFit="1" customWidth="1"/>
    <col min="9" max="9" width="15.00390625" style="3" customWidth="1"/>
    <col min="10" max="10" width="5.00390625" style="3" customWidth="1"/>
    <col min="11" max="16384" width="11.421875" style="3" customWidth="1"/>
  </cols>
  <sheetData>
    <row r="1" spans="3:10" ht="23.25">
      <c r="C1" s="51"/>
      <c r="D1" s="52"/>
      <c r="E1" s="221" t="s">
        <v>222</v>
      </c>
      <c r="F1" s="221"/>
      <c r="G1" s="221"/>
      <c r="H1" s="221"/>
      <c r="I1" s="221"/>
      <c r="J1" s="222"/>
    </row>
    <row r="2" spans="3:10" ht="23.25">
      <c r="C2" s="53"/>
      <c r="D2" s="54"/>
      <c r="E2" s="223"/>
      <c r="F2" s="223"/>
      <c r="G2" s="223"/>
      <c r="H2" s="223"/>
      <c r="I2" s="223"/>
      <c r="J2" s="224"/>
    </row>
    <row r="3" spans="3:10" ht="23.25">
      <c r="C3" s="53"/>
      <c r="D3" s="54"/>
      <c r="E3" s="223"/>
      <c r="F3" s="223"/>
      <c r="G3" s="223"/>
      <c r="H3" s="223"/>
      <c r="I3" s="223"/>
      <c r="J3" s="224"/>
    </row>
    <row r="4" spans="3:10" ht="24" thickBot="1">
      <c r="C4" s="55"/>
      <c r="D4" s="56"/>
      <c r="E4" s="225"/>
      <c r="F4" s="225"/>
      <c r="G4" s="225"/>
      <c r="H4" s="225"/>
      <c r="I4" s="225"/>
      <c r="J4" s="226"/>
    </row>
    <row r="5" spans="3:10" ht="24" thickBot="1">
      <c r="C5" s="57"/>
      <c r="D5" s="58"/>
      <c r="E5" s="58"/>
      <c r="F5" s="58"/>
      <c r="G5" s="58"/>
      <c r="H5" s="58"/>
      <c r="I5" s="58"/>
      <c r="J5" s="58"/>
    </row>
    <row r="6" spans="3:10" ht="12.75">
      <c r="C6" s="227" t="s">
        <v>54</v>
      </c>
      <c r="D6" s="228"/>
      <c r="E6" s="228"/>
      <c r="F6" s="228"/>
      <c r="G6" s="228"/>
      <c r="H6" s="228"/>
      <c r="I6" s="228"/>
      <c r="J6" s="229"/>
    </row>
    <row r="7" spans="3:10" ht="13.5" thickBot="1">
      <c r="C7" s="230"/>
      <c r="D7" s="231"/>
      <c r="E7" s="231"/>
      <c r="F7" s="231"/>
      <c r="G7" s="231"/>
      <c r="H7" s="231"/>
      <c r="I7" s="231"/>
      <c r="J7" s="232"/>
    </row>
    <row r="8" spans="3:10" ht="13.5" thickBot="1">
      <c r="C8" s="4"/>
      <c r="D8" s="8"/>
      <c r="E8" s="8"/>
      <c r="F8" s="8"/>
      <c r="G8" s="8"/>
      <c r="H8" s="8"/>
      <c r="I8" s="8"/>
      <c r="J8" s="7"/>
    </row>
    <row r="9" spans="3:10" ht="12.75">
      <c r="C9" s="1"/>
      <c r="D9" s="2"/>
      <c r="E9" s="2"/>
      <c r="F9" s="2"/>
      <c r="G9" s="2"/>
      <c r="H9" s="2"/>
      <c r="I9" s="2"/>
      <c r="J9" s="59"/>
    </row>
    <row r="10" spans="3:10" ht="12.75">
      <c r="C10" s="4"/>
      <c r="D10" s="10" t="s">
        <v>58</v>
      </c>
      <c r="E10" s="10"/>
      <c r="F10" s="8"/>
      <c r="G10" s="8"/>
      <c r="H10" s="8"/>
      <c r="I10" s="8"/>
      <c r="J10" s="7"/>
    </row>
    <row r="11" spans="3:10" ht="12.75">
      <c r="C11" s="4"/>
      <c r="D11" s="8"/>
      <c r="E11" s="8"/>
      <c r="F11" s="8"/>
      <c r="G11" s="8"/>
      <c r="H11" s="8"/>
      <c r="I11" s="8"/>
      <c r="J11" s="7"/>
    </row>
    <row r="12" spans="3:10" ht="12.75">
      <c r="C12" s="4"/>
      <c r="D12" s="13" t="s">
        <v>59</v>
      </c>
      <c r="E12" s="13"/>
      <c r="F12" s="8"/>
      <c r="G12" s="8"/>
      <c r="H12" s="8"/>
      <c r="I12" s="8"/>
      <c r="J12" s="7"/>
    </row>
    <row r="13" spans="2:10" ht="12.75">
      <c r="B13" s="8"/>
      <c r="C13" s="4"/>
      <c r="D13" s="19" t="s">
        <v>60</v>
      </c>
      <c r="E13" s="14"/>
      <c r="F13" s="14">
        <v>63836160.16</v>
      </c>
      <c r="G13" s="14"/>
      <c r="H13" s="14"/>
      <c r="I13" s="14"/>
      <c r="J13" s="7"/>
    </row>
    <row r="14" spans="2:10" ht="12.75">
      <c r="B14" s="8"/>
      <c r="C14" s="4"/>
      <c r="D14" s="19" t="s">
        <v>61</v>
      </c>
      <c r="E14" s="19"/>
      <c r="F14" s="60">
        <v>1915084.8</v>
      </c>
      <c r="G14" s="14"/>
      <c r="H14" s="14"/>
      <c r="I14" s="14"/>
      <c r="J14" s="7"/>
    </row>
    <row r="15" spans="3:10" ht="12.75">
      <c r="C15" s="4"/>
      <c r="D15" s="21" t="s">
        <v>62</v>
      </c>
      <c r="E15" s="21"/>
      <c r="F15" s="14"/>
      <c r="G15" s="14">
        <v>65751244.95999999</v>
      </c>
      <c r="H15" s="14"/>
      <c r="I15" s="14"/>
      <c r="J15" s="7"/>
    </row>
    <row r="16" spans="3:10" ht="12.75">
      <c r="C16" s="4"/>
      <c r="D16" s="19"/>
      <c r="E16" s="19"/>
      <c r="F16" s="14"/>
      <c r="G16" s="14"/>
      <c r="H16" s="14"/>
      <c r="I16" s="14"/>
      <c r="J16" s="7"/>
    </row>
    <row r="17" spans="3:10" ht="12.75">
      <c r="C17" s="4"/>
      <c r="D17" s="19"/>
      <c r="E17" s="19"/>
      <c r="F17" s="14"/>
      <c r="G17" s="14"/>
      <c r="H17" s="14"/>
      <c r="I17" s="14"/>
      <c r="J17" s="7"/>
    </row>
    <row r="18" spans="3:10" ht="12.75">
      <c r="C18" s="4"/>
      <c r="D18" s="13" t="s">
        <v>63</v>
      </c>
      <c r="E18" s="13"/>
      <c r="F18" s="14"/>
      <c r="G18" s="14"/>
      <c r="H18" s="14"/>
      <c r="I18" s="14"/>
      <c r="J18" s="7"/>
    </row>
    <row r="19" spans="2:10" ht="12.75">
      <c r="B19" s="8"/>
      <c r="C19" s="4"/>
      <c r="D19" s="19" t="s">
        <v>64</v>
      </c>
      <c r="E19" s="19"/>
      <c r="F19" s="14">
        <v>19150848.05</v>
      </c>
      <c r="G19" s="14"/>
      <c r="H19" s="14"/>
      <c r="I19" s="14"/>
      <c r="J19" s="7"/>
    </row>
    <row r="20" spans="2:10" ht="12.75">
      <c r="B20" s="8"/>
      <c r="C20" s="4"/>
      <c r="D20" s="19" t="s">
        <v>65</v>
      </c>
      <c r="E20" s="19"/>
      <c r="F20" s="14">
        <v>8466859.47</v>
      </c>
      <c r="G20" s="14"/>
      <c r="H20" s="14"/>
      <c r="I20" s="14"/>
      <c r="J20" s="7"/>
    </row>
    <row r="21" spans="2:10" ht="12.75">
      <c r="B21" s="8"/>
      <c r="C21" s="4"/>
      <c r="D21" s="19" t="s">
        <v>66</v>
      </c>
      <c r="E21" s="19"/>
      <c r="F21" s="14">
        <v>99693.52</v>
      </c>
      <c r="G21" s="14"/>
      <c r="H21" s="14"/>
      <c r="I21" s="14"/>
      <c r="J21" s="7"/>
    </row>
    <row r="22" spans="2:10" ht="12.75">
      <c r="B22" s="8"/>
      <c r="C22" s="4"/>
      <c r="D22" s="19" t="s">
        <v>80</v>
      </c>
      <c r="E22" s="19"/>
      <c r="F22" s="14">
        <v>673.22</v>
      </c>
      <c r="G22" s="14"/>
      <c r="H22" s="14"/>
      <c r="I22" s="14"/>
      <c r="J22" s="7"/>
    </row>
    <row r="23" spans="2:10" ht="12.75">
      <c r="B23" s="8"/>
      <c r="C23" s="4"/>
      <c r="D23" s="19" t="s">
        <v>67</v>
      </c>
      <c r="E23" s="19"/>
      <c r="F23" s="60">
        <v>588147.71</v>
      </c>
      <c r="G23" s="14"/>
      <c r="H23" s="14"/>
      <c r="I23" s="14"/>
      <c r="J23" s="7"/>
    </row>
    <row r="24" spans="3:10" ht="12.75">
      <c r="C24" s="4"/>
      <c r="D24" s="21" t="s">
        <v>68</v>
      </c>
      <c r="E24" s="21"/>
      <c r="F24" s="14"/>
      <c r="G24" s="14">
        <v>28306221.970000003</v>
      </c>
      <c r="H24" s="14"/>
      <c r="I24" s="14"/>
      <c r="J24" s="7"/>
    </row>
    <row r="25" spans="3:10" ht="12.75">
      <c r="C25" s="4"/>
      <c r="D25" s="19"/>
      <c r="E25" s="19"/>
      <c r="F25" s="14"/>
      <c r="G25" s="14"/>
      <c r="H25" s="14"/>
      <c r="I25" s="14"/>
      <c r="J25" s="7"/>
    </row>
    <row r="26" spans="3:10" ht="12.75">
      <c r="C26" s="4"/>
      <c r="D26" s="19"/>
      <c r="E26" s="19"/>
      <c r="F26" s="14"/>
      <c r="G26" s="14"/>
      <c r="H26" s="14"/>
      <c r="I26" s="14"/>
      <c r="J26" s="7"/>
    </row>
    <row r="27" spans="3:10" ht="12.75">
      <c r="C27" s="4"/>
      <c r="D27" s="19" t="s">
        <v>69</v>
      </c>
      <c r="E27" s="19"/>
      <c r="F27" s="14"/>
      <c r="G27" s="14"/>
      <c r="H27" s="14"/>
      <c r="I27" s="14"/>
      <c r="J27" s="7"/>
    </row>
    <row r="28" spans="3:10" ht="12.75">
      <c r="C28" s="4"/>
      <c r="D28" s="13" t="s">
        <v>70</v>
      </c>
      <c r="E28" s="13"/>
      <c r="F28" s="14"/>
      <c r="G28" s="14"/>
      <c r="H28" s="14"/>
      <c r="I28" s="14"/>
      <c r="J28" s="7"/>
    </row>
    <row r="29" spans="2:10" ht="12.75">
      <c r="B29" s="8"/>
      <c r="C29" s="4"/>
      <c r="D29" s="19" t="s">
        <v>71</v>
      </c>
      <c r="E29" s="19"/>
      <c r="F29" s="14">
        <v>8681013.88</v>
      </c>
      <c r="G29" s="14"/>
      <c r="H29" s="14"/>
      <c r="I29" s="14"/>
      <c r="J29" s="7"/>
    </row>
    <row r="30" spans="2:10" ht="12.75">
      <c r="B30" s="8"/>
      <c r="C30" s="4"/>
      <c r="D30" s="19" t="s">
        <v>72</v>
      </c>
      <c r="E30" s="19"/>
      <c r="F30" s="60">
        <v>182700</v>
      </c>
      <c r="G30" s="14"/>
      <c r="H30" s="14"/>
      <c r="I30" s="14"/>
      <c r="J30" s="7"/>
    </row>
    <row r="31" spans="3:10" ht="12.75">
      <c r="C31" s="4"/>
      <c r="D31" s="21" t="s">
        <v>73</v>
      </c>
      <c r="E31" s="21"/>
      <c r="F31" s="14"/>
      <c r="G31" s="14">
        <v>8863713.88</v>
      </c>
      <c r="H31" s="14"/>
      <c r="I31" s="14"/>
      <c r="J31" s="7"/>
    </row>
    <row r="32" spans="3:10" ht="12.75">
      <c r="C32" s="4"/>
      <c r="D32" s="19"/>
      <c r="E32" s="19"/>
      <c r="F32" s="14"/>
      <c r="G32" s="14"/>
      <c r="H32" s="14"/>
      <c r="I32" s="14"/>
      <c r="J32" s="7"/>
    </row>
    <row r="33" spans="3:10" ht="12.75">
      <c r="C33" s="4"/>
      <c r="D33" s="13" t="s">
        <v>74</v>
      </c>
      <c r="E33" s="13"/>
      <c r="F33" s="14"/>
      <c r="G33" s="14"/>
      <c r="H33" s="14"/>
      <c r="I33" s="14"/>
      <c r="J33" s="7"/>
    </row>
    <row r="34" spans="2:10" ht="12.75" customHeight="1">
      <c r="B34" s="8"/>
      <c r="C34" s="4"/>
      <c r="D34" s="19" t="s">
        <v>75</v>
      </c>
      <c r="E34" s="19"/>
      <c r="F34" s="14">
        <v>1413323.33</v>
      </c>
      <c r="G34" s="14"/>
      <c r="H34" s="14"/>
      <c r="I34" s="14"/>
      <c r="J34" s="7"/>
    </row>
    <row r="35" spans="2:10" ht="12.75" customHeight="1">
      <c r="B35" s="8"/>
      <c r="C35" s="4"/>
      <c r="D35" s="19" t="s">
        <v>76</v>
      </c>
      <c r="E35" s="19"/>
      <c r="F35" s="60">
        <v>153644.4</v>
      </c>
      <c r="G35" s="14"/>
      <c r="H35" s="14"/>
      <c r="I35" s="14"/>
      <c r="J35" s="7"/>
    </row>
    <row r="36" spans="3:10" ht="12.75" customHeight="1">
      <c r="C36" s="4"/>
      <c r="D36" s="21" t="s">
        <v>77</v>
      </c>
      <c r="E36" s="21"/>
      <c r="F36" s="14"/>
      <c r="G36" s="14">
        <v>1566967.73</v>
      </c>
      <c r="H36" s="14"/>
      <c r="I36" s="14"/>
      <c r="J36" s="7"/>
    </row>
    <row r="37" spans="3:10" ht="6" customHeight="1">
      <c r="C37" s="4"/>
      <c r="D37" s="8"/>
      <c r="E37" s="8"/>
      <c r="F37" s="14"/>
      <c r="G37" s="14"/>
      <c r="H37" s="14"/>
      <c r="I37" s="14"/>
      <c r="J37" s="7"/>
    </row>
    <row r="38" spans="3:10" ht="12.75">
      <c r="C38" s="4"/>
      <c r="D38" s="13" t="s">
        <v>78</v>
      </c>
      <c r="E38" s="13"/>
      <c r="F38" s="14"/>
      <c r="G38" s="14"/>
      <c r="H38" s="14"/>
      <c r="I38" s="14"/>
      <c r="J38" s="7"/>
    </row>
    <row r="39" spans="2:10" ht="12.75">
      <c r="B39" s="8"/>
      <c r="C39" s="4"/>
      <c r="D39" s="19" t="s">
        <v>78</v>
      </c>
      <c r="E39" s="19"/>
      <c r="F39" s="60">
        <v>17233</v>
      </c>
      <c r="G39" s="14"/>
      <c r="H39" s="14"/>
      <c r="I39" s="14"/>
      <c r="J39" s="7"/>
    </row>
    <row r="40" spans="3:10" ht="12.75">
      <c r="C40" s="4"/>
      <c r="D40" s="21" t="s">
        <v>79</v>
      </c>
      <c r="E40" s="19"/>
      <c r="F40" s="14"/>
      <c r="G40" s="14">
        <v>17233</v>
      </c>
      <c r="H40" s="14"/>
      <c r="I40" s="14"/>
      <c r="J40" s="7"/>
    </row>
    <row r="41" spans="3:10" ht="12.75">
      <c r="C41" s="4"/>
      <c r="D41" s="8"/>
      <c r="E41" s="8"/>
      <c r="F41" s="14"/>
      <c r="G41" s="14"/>
      <c r="H41" s="14"/>
      <c r="I41" s="14"/>
      <c r="J41" s="7"/>
    </row>
    <row r="42" spans="3:10" ht="12.75" customHeight="1">
      <c r="C42" s="4"/>
      <c r="D42" s="13" t="s">
        <v>80</v>
      </c>
      <c r="E42" s="13"/>
      <c r="F42" s="14"/>
      <c r="G42" s="14"/>
      <c r="H42" s="14"/>
      <c r="I42" s="14"/>
      <c r="J42" s="7"/>
    </row>
    <row r="43" spans="2:10" ht="12.75" customHeight="1">
      <c r="B43" s="8"/>
      <c r="C43" s="4"/>
      <c r="D43" s="19" t="s">
        <v>81</v>
      </c>
      <c r="E43" s="19"/>
      <c r="F43" s="60">
        <v>878.35</v>
      </c>
      <c r="G43" s="14"/>
      <c r="H43" s="14"/>
      <c r="I43" s="14"/>
      <c r="J43" s="7"/>
    </row>
    <row r="44" spans="3:10" ht="12.75" customHeight="1">
      <c r="C44" s="4"/>
      <c r="D44" s="21" t="s">
        <v>82</v>
      </c>
      <c r="E44" s="21"/>
      <c r="F44" s="14"/>
      <c r="G44" s="60">
        <v>878.35</v>
      </c>
      <c r="H44" s="14"/>
      <c r="I44" s="14"/>
      <c r="J44" s="7"/>
    </row>
    <row r="45" spans="3:10" ht="6" customHeight="1">
      <c r="C45" s="4"/>
      <c r="D45" s="8"/>
      <c r="E45" s="8"/>
      <c r="F45" s="14"/>
      <c r="G45" s="14"/>
      <c r="H45" s="14"/>
      <c r="I45" s="14"/>
      <c r="J45" s="7"/>
    </row>
    <row r="46" spans="3:10" ht="6" customHeight="1">
      <c r="C46" s="4"/>
      <c r="D46" s="8"/>
      <c r="E46" s="8"/>
      <c r="F46" s="14"/>
      <c r="G46" s="14"/>
      <c r="H46" s="14"/>
      <c r="I46" s="14"/>
      <c r="J46" s="7"/>
    </row>
    <row r="47" spans="3:10" ht="12.75" customHeight="1">
      <c r="C47" s="4"/>
      <c r="D47" s="21" t="s">
        <v>83</v>
      </c>
      <c r="E47" s="21"/>
      <c r="F47" s="14"/>
      <c r="G47" s="14"/>
      <c r="H47" s="233">
        <v>104506259.88999999</v>
      </c>
      <c r="I47" s="233"/>
      <c r="J47" s="7"/>
    </row>
    <row r="48" spans="3:10" ht="12.75" customHeight="1">
      <c r="C48" s="4"/>
      <c r="D48" s="8"/>
      <c r="E48" s="8"/>
      <c r="F48" s="14"/>
      <c r="G48" s="14"/>
      <c r="H48" s="14"/>
      <c r="I48" s="14"/>
      <c r="J48" s="7"/>
    </row>
    <row r="49" spans="3:10" ht="12.75" customHeight="1">
      <c r="C49" s="4"/>
      <c r="D49" s="10" t="s">
        <v>84</v>
      </c>
      <c r="E49" s="10"/>
      <c r="F49" s="14"/>
      <c r="G49" s="14"/>
      <c r="H49" s="14"/>
      <c r="I49" s="14"/>
      <c r="J49" s="7"/>
    </row>
    <row r="50" spans="3:10" ht="12.75">
      <c r="C50" s="4"/>
      <c r="D50" s="8"/>
      <c r="E50" s="8"/>
      <c r="F50" s="14"/>
      <c r="G50" s="14"/>
      <c r="H50" s="14"/>
      <c r="I50" s="14"/>
      <c r="J50" s="7"/>
    </row>
    <row r="51" spans="3:10" ht="12.75">
      <c r="C51" s="4"/>
      <c r="D51" s="13" t="s">
        <v>85</v>
      </c>
      <c r="E51" s="13"/>
      <c r="F51" s="14"/>
      <c r="G51" s="14"/>
      <c r="H51" s="14"/>
      <c r="I51" s="14"/>
      <c r="J51" s="7"/>
    </row>
    <row r="52" spans="2:10" ht="12.75">
      <c r="B52" s="8"/>
      <c r="C52" s="4"/>
      <c r="D52" s="19" t="s">
        <v>86</v>
      </c>
      <c r="E52" s="19"/>
      <c r="F52" s="14">
        <v>897874.88</v>
      </c>
      <c r="G52" s="14"/>
      <c r="H52" s="14"/>
      <c r="I52" s="14"/>
      <c r="J52" s="7"/>
    </row>
    <row r="53" spans="2:10" ht="12.75">
      <c r="B53" s="8"/>
      <c r="C53" s="4"/>
      <c r="D53" s="19" t="s">
        <v>87</v>
      </c>
      <c r="E53" s="19"/>
      <c r="F53" s="14">
        <v>185600</v>
      </c>
      <c r="G53" s="14"/>
      <c r="H53" s="14"/>
      <c r="I53" s="14"/>
      <c r="J53" s="7"/>
    </row>
    <row r="54" spans="2:10" ht="12.75">
      <c r="B54" s="8"/>
      <c r="C54" s="4"/>
      <c r="D54" s="19" t="s">
        <v>88</v>
      </c>
      <c r="E54" s="19"/>
      <c r="F54" s="14">
        <v>2125049.64</v>
      </c>
      <c r="G54" s="14"/>
      <c r="H54" s="14"/>
      <c r="I54" s="14"/>
      <c r="J54" s="7"/>
    </row>
    <row r="55" spans="2:10" ht="12.75">
      <c r="B55" s="8"/>
      <c r="C55" s="4"/>
      <c r="D55" s="19" t="s">
        <v>89</v>
      </c>
      <c r="E55" s="19"/>
      <c r="F55" s="14">
        <v>266775.81</v>
      </c>
      <c r="G55" s="14"/>
      <c r="H55" s="14"/>
      <c r="I55" s="14"/>
      <c r="J55" s="7"/>
    </row>
    <row r="56" spans="2:10" ht="12.75">
      <c r="B56" s="8"/>
      <c r="C56" s="4"/>
      <c r="D56" s="19" t="s">
        <v>90</v>
      </c>
      <c r="E56" s="19"/>
      <c r="F56" s="60">
        <v>2062341.5500000003</v>
      </c>
      <c r="G56" s="14"/>
      <c r="H56" s="14"/>
      <c r="I56" s="14"/>
      <c r="J56" s="7"/>
    </row>
    <row r="57" spans="3:10" ht="12.75">
      <c r="C57" s="4"/>
      <c r="D57" s="21" t="s">
        <v>91</v>
      </c>
      <c r="E57" s="21"/>
      <c r="F57" s="14"/>
      <c r="G57" s="60">
        <v>5537641.880000001</v>
      </c>
      <c r="H57" s="14"/>
      <c r="I57" s="14"/>
      <c r="J57" s="7"/>
    </row>
    <row r="58" spans="3:10" ht="12.75">
      <c r="C58" s="4"/>
      <c r="D58" s="19"/>
      <c r="E58" s="19"/>
      <c r="F58" s="14"/>
      <c r="G58" s="14"/>
      <c r="H58" s="14"/>
      <c r="I58" s="14"/>
      <c r="J58" s="7"/>
    </row>
    <row r="59" spans="3:10" ht="12.75">
      <c r="C59" s="4"/>
      <c r="D59" s="13" t="s">
        <v>92</v>
      </c>
      <c r="E59" s="13"/>
      <c r="F59" s="14"/>
      <c r="G59" s="14"/>
      <c r="H59" s="14"/>
      <c r="I59" s="14"/>
      <c r="J59" s="7"/>
    </row>
    <row r="60" spans="2:10" ht="12.75">
      <c r="B60" s="8"/>
      <c r="C60" s="4"/>
      <c r="D60" s="19" t="s">
        <v>93</v>
      </c>
      <c r="E60" s="19"/>
      <c r="F60" s="14">
        <v>46693739.79999999</v>
      </c>
      <c r="G60" s="14"/>
      <c r="H60" s="14"/>
      <c r="I60" s="14"/>
      <c r="J60" s="7"/>
    </row>
    <row r="61" spans="2:10" ht="12.75">
      <c r="B61" s="8"/>
      <c r="C61" s="4"/>
      <c r="D61" s="19" t="s">
        <v>94</v>
      </c>
      <c r="E61" s="19"/>
      <c r="F61" s="14">
        <v>17803177.110000003</v>
      </c>
      <c r="G61" s="14"/>
      <c r="H61" s="14"/>
      <c r="I61" s="14"/>
      <c r="J61" s="7"/>
    </row>
    <row r="62" spans="2:10" ht="12.75">
      <c r="B62" s="8"/>
      <c r="C62" s="4"/>
      <c r="D62" s="19" t="s">
        <v>216</v>
      </c>
      <c r="E62" s="19"/>
      <c r="F62" s="14">
        <v>632521.2999999999</v>
      </c>
      <c r="G62" s="14"/>
      <c r="H62" s="14"/>
      <c r="I62" s="14"/>
      <c r="J62" s="7"/>
    </row>
    <row r="63" spans="2:10" ht="12.75">
      <c r="B63" s="8"/>
      <c r="C63" s="4"/>
      <c r="D63" s="19" t="s">
        <v>95</v>
      </c>
      <c r="E63" s="19"/>
      <c r="F63" s="60">
        <v>8988969.81</v>
      </c>
      <c r="G63" s="14"/>
      <c r="H63" s="14"/>
      <c r="I63" s="14"/>
      <c r="J63" s="7"/>
    </row>
    <row r="64" spans="3:10" ht="12.75">
      <c r="C64" s="4"/>
      <c r="D64" s="21" t="s">
        <v>96</v>
      </c>
      <c r="E64" s="21"/>
      <c r="F64" s="14"/>
      <c r="G64" s="60">
        <v>74118408.02</v>
      </c>
      <c r="H64" s="14"/>
      <c r="I64" s="14"/>
      <c r="J64" s="7"/>
    </row>
    <row r="65" spans="3:10" ht="12.75">
      <c r="C65" s="4"/>
      <c r="D65" s="19"/>
      <c r="E65" s="19"/>
      <c r="F65" s="14"/>
      <c r="G65" s="14"/>
      <c r="H65" s="14"/>
      <c r="I65" s="14"/>
      <c r="J65" s="7"/>
    </row>
    <row r="66" spans="3:10" ht="12.75">
      <c r="C66" s="4"/>
      <c r="D66" s="19"/>
      <c r="E66" s="19"/>
      <c r="F66" s="14"/>
      <c r="G66" s="14"/>
      <c r="H66" s="14"/>
      <c r="I66" s="14"/>
      <c r="J66" s="7"/>
    </row>
    <row r="67" spans="3:10" ht="12.75">
      <c r="C67" s="4"/>
      <c r="D67" s="19"/>
      <c r="E67" s="19"/>
      <c r="F67" s="14"/>
      <c r="G67" s="14"/>
      <c r="H67" s="14"/>
      <c r="I67" s="14"/>
      <c r="J67" s="7"/>
    </row>
    <row r="68" spans="3:10" ht="12.75">
      <c r="C68" s="4"/>
      <c r="D68" s="19"/>
      <c r="E68" s="19"/>
      <c r="F68" s="14"/>
      <c r="G68" s="14"/>
      <c r="H68" s="14"/>
      <c r="I68" s="14"/>
      <c r="J68" s="7"/>
    </row>
    <row r="69" spans="3:10" ht="12.75">
      <c r="C69" s="4"/>
      <c r="D69" s="13" t="s">
        <v>63</v>
      </c>
      <c r="E69" s="19"/>
      <c r="F69" s="14"/>
      <c r="G69" s="14"/>
      <c r="H69" s="14"/>
      <c r="I69" s="14"/>
      <c r="J69" s="7"/>
    </row>
    <row r="70" spans="2:10" ht="12.75">
      <c r="B70" s="8"/>
      <c r="C70" s="4"/>
      <c r="D70" s="19" t="s">
        <v>192</v>
      </c>
      <c r="E70" s="19"/>
      <c r="F70" s="14">
        <v>283779.19</v>
      </c>
      <c r="G70" s="14"/>
      <c r="H70" s="14"/>
      <c r="I70" s="14"/>
      <c r="J70" s="7"/>
    </row>
    <row r="71" spans="2:10" ht="12.75">
      <c r="B71" s="8"/>
      <c r="C71" s="4"/>
      <c r="D71" s="19" t="s">
        <v>193</v>
      </c>
      <c r="E71" s="19"/>
      <c r="F71" s="14">
        <v>963461.37</v>
      </c>
      <c r="G71" s="14"/>
      <c r="H71" s="14"/>
      <c r="I71" s="14"/>
      <c r="J71" s="7"/>
    </row>
    <row r="72" spans="2:10" ht="12.75">
      <c r="B72" s="8"/>
      <c r="C72" s="4"/>
      <c r="D72" s="19" t="s">
        <v>194</v>
      </c>
      <c r="E72" s="19"/>
      <c r="F72" s="14">
        <v>2235715.2</v>
      </c>
      <c r="G72" s="14"/>
      <c r="H72" s="14"/>
      <c r="I72" s="14"/>
      <c r="J72" s="7"/>
    </row>
    <row r="73" spans="2:10" ht="12.75">
      <c r="B73" s="8"/>
      <c r="C73" s="4"/>
      <c r="D73" s="19" t="s">
        <v>195</v>
      </c>
      <c r="E73" s="19"/>
      <c r="F73" s="14">
        <v>0</v>
      </c>
      <c r="G73" s="14"/>
      <c r="H73" s="14"/>
      <c r="I73" s="14"/>
      <c r="J73" s="7"/>
    </row>
    <row r="74" spans="2:10" ht="12.75">
      <c r="B74" s="8"/>
      <c r="C74" s="4"/>
      <c r="D74" s="19" t="s">
        <v>196</v>
      </c>
      <c r="E74" s="19"/>
      <c r="F74" s="14">
        <v>94972.8</v>
      </c>
      <c r="G74" s="14"/>
      <c r="H74" s="14"/>
      <c r="I74" s="14"/>
      <c r="J74" s="7"/>
    </row>
    <row r="75" spans="2:10" ht="12.75">
      <c r="B75" s="8"/>
      <c r="C75" s="4"/>
      <c r="D75" s="19" t="s">
        <v>197</v>
      </c>
      <c r="E75" s="19"/>
      <c r="F75" s="14">
        <v>1249215.25</v>
      </c>
      <c r="G75" s="14"/>
      <c r="H75" s="14"/>
      <c r="I75" s="14"/>
      <c r="J75" s="7"/>
    </row>
    <row r="76" spans="2:10" ht="12.75">
      <c r="B76" s="8"/>
      <c r="C76" s="4"/>
      <c r="D76" s="19" t="s">
        <v>189</v>
      </c>
      <c r="E76" s="19"/>
      <c r="F76" s="14">
        <v>12497379.82</v>
      </c>
      <c r="G76" s="14"/>
      <c r="H76" s="14"/>
      <c r="I76" s="14"/>
      <c r="J76" s="7"/>
    </row>
    <row r="77" spans="2:10" ht="12.75">
      <c r="B77" s="8"/>
      <c r="C77" s="4"/>
      <c r="D77" s="19" t="s">
        <v>198</v>
      </c>
      <c r="E77" s="19"/>
      <c r="F77" s="14">
        <v>1583223.56</v>
      </c>
      <c r="G77" s="14"/>
      <c r="H77" s="14"/>
      <c r="I77" s="14"/>
      <c r="J77" s="7"/>
    </row>
    <row r="78" spans="2:10" ht="12.75">
      <c r="B78" s="8"/>
      <c r="C78" s="4"/>
      <c r="D78" s="19" t="s">
        <v>199</v>
      </c>
      <c r="E78" s="19"/>
      <c r="F78" s="14">
        <v>0</v>
      </c>
      <c r="G78" s="14"/>
      <c r="H78" s="14"/>
      <c r="I78" s="14"/>
      <c r="J78" s="7"/>
    </row>
    <row r="79" spans="2:10" ht="12.75">
      <c r="B79" s="8"/>
      <c r="C79" s="4"/>
      <c r="D79" s="19" t="s">
        <v>200</v>
      </c>
      <c r="E79" s="19"/>
      <c r="F79" s="14">
        <v>582867.93</v>
      </c>
      <c r="G79" s="14"/>
      <c r="H79" s="14"/>
      <c r="I79" s="14"/>
      <c r="J79" s="7"/>
    </row>
    <row r="80" spans="2:10" ht="12.75">
      <c r="B80" s="8"/>
      <c r="C80" s="4"/>
      <c r="D80" s="19" t="s">
        <v>201</v>
      </c>
      <c r="E80" s="19"/>
      <c r="F80" s="14">
        <v>1899.8</v>
      </c>
      <c r="G80" s="14"/>
      <c r="H80" s="14"/>
      <c r="I80" s="14"/>
      <c r="J80" s="7"/>
    </row>
    <row r="81" spans="2:10" ht="12.75">
      <c r="B81" s="8"/>
      <c r="C81" s="4"/>
      <c r="D81" s="19" t="s">
        <v>202</v>
      </c>
      <c r="E81" s="19"/>
      <c r="F81" s="14">
        <v>13724</v>
      </c>
      <c r="G81" s="14"/>
      <c r="H81" s="14"/>
      <c r="I81" s="14"/>
      <c r="J81" s="7"/>
    </row>
    <row r="82" spans="2:10" ht="12.75">
      <c r="B82" s="8"/>
      <c r="C82" s="4"/>
      <c r="D82" s="19" t="s">
        <v>203</v>
      </c>
      <c r="E82" s="19"/>
      <c r="F82" s="14">
        <v>825</v>
      </c>
      <c r="G82" s="14"/>
      <c r="H82" s="14"/>
      <c r="I82" s="14"/>
      <c r="J82" s="7"/>
    </row>
    <row r="83" spans="2:10" ht="12.75">
      <c r="B83" s="8"/>
      <c r="C83" s="4"/>
      <c r="D83" s="19" t="s">
        <v>198</v>
      </c>
      <c r="E83" s="19"/>
      <c r="F83" s="14">
        <v>573228.36</v>
      </c>
      <c r="G83" s="14"/>
      <c r="H83" s="14"/>
      <c r="I83" s="14"/>
      <c r="J83" s="7"/>
    </row>
    <row r="84" spans="2:10" ht="12.75">
      <c r="B84" s="8"/>
      <c r="C84" s="4"/>
      <c r="D84" s="19" t="s">
        <v>204</v>
      </c>
      <c r="E84" s="19"/>
      <c r="F84" s="14">
        <v>237808.04</v>
      </c>
      <c r="G84" s="14"/>
      <c r="H84" s="14"/>
      <c r="I84" s="14"/>
      <c r="J84" s="7"/>
    </row>
    <row r="85" spans="2:10" ht="12.75">
      <c r="B85" s="8"/>
      <c r="C85" s="4"/>
      <c r="D85" s="19" t="s">
        <v>205</v>
      </c>
      <c r="E85" s="19"/>
      <c r="F85" s="14">
        <v>647963</v>
      </c>
      <c r="G85" s="14"/>
      <c r="H85" s="14"/>
      <c r="I85" s="14"/>
      <c r="J85" s="7"/>
    </row>
    <row r="86" spans="2:10" ht="12.75">
      <c r="B86" s="8"/>
      <c r="C86" s="4"/>
      <c r="D86" s="19" t="s">
        <v>206</v>
      </c>
      <c r="E86" s="19"/>
      <c r="F86" s="14">
        <v>11600</v>
      </c>
      <c r="G86" s="14"/>
      <c r="H86" s="14"/>
      <c r="I86" s="14"/>
      <c r="J86" s="7"/>
    </row>
    <row r="87" spans="2:10" ht="12.75">
      <c r="B87" s="8"/>
      <c r="C87" s="4"/>
      <c r="D87" s="19" t="s">
        <v>207</v>
      </c>
      <c r="E87" s="19"/>
      <c r="F87" s="14">
        <v>0</v>
      </c>
      <c r="G87" s="14"/>
      <c r="H87" s="14"/>
      <c r="I87" s="14"/>
      <c r="J87" s="7"/>
    </row>
    <row r="88" spans="2:10" ht="12.75">
      <c r="B88" s="8"/>
      <c r="C88" s="4"/>
      <c r="D88" s="19" t="s">
        <v>208</v>
      </c>
      <c r="E88" s="19"/>
      <c r="F88" s="14">
        <v>0</v>
      </c>
      <c r="G88" s="14"/>
      <c r="H88" s="14"/>
      <c r="I88" s="14"/>
      <c r="J88" s="7"/>
    </row>
    <row r="89" spans="2:10" ht="12.75">
      <c r="B89" s="8"/>
      <c r="C89" s="4"/>
      <c r="D89" s="19" t="s">
        <v>209</v>
      </c>
      <c r="E89" s="19"/>
      <c r="F89" s="14">
        <v>1765222.35</v>
      </c>
      <c r="G89" s="14"/>
      <c r="H89" s="14"/>
      <c r="I89" s="14"/>
      <c r="J89" s="7"/>
    </row>
    <row r="90" spans="2:10" ht="12.75">
      <c r="B90" s="8"/>
      <c r="C90" s="4"/>
      <c r="D90" s="19" t="s">
        <v>210</v>
      </c>
      <c r="E90" s="19"/>
      <c r="F90" s="14">
        <v>5021787.54</v>
      </c>
      <c r="G90" s="14"/>
      <c r="H90" s="14"/>
      <c r="I90" s="14"/>
      <c r="J90" s="7"/>
    </row>
    <row r="91" spans="2:10" ht="12.75">
      <c r="B91" s="8"/>
      <c r="C91" s="4"/>
      <c r="D91" s="19" t="s">
        <v>211</v>
      </c>
      <c r="E91" s="19"/>
      <c r="F91" s="14">
        <v>20157.04</v>
      </c>
      <c r="G91" s="14"/>
      <c r="H91" s="14"/>
      <c r="I91" s="14"/>
      <c r="J91" s="7"/>
    </row>
    <row r="92" spans="2:10" ht="12.75">
      <c r="B92" s="8"/>
      <c r="C92" s="4"/>
      <c r="D92" s="19" t="s">
        <v>212</v>
      </c>
      <c r="E92" s="19"/>
      <c r="F92" s="14">
        <v>0</v>
      </c>
      <c r="G92" s="14"/>
      <c r="H92" s="14"/>
      <c r="I92" s="14"/>
      <c r="J92" s="7"/>
    </row>
    <row r="93" spans="2:10" ht="12.75">
      <c r="B93" s="8"/>
      <c r="C93" s="4"/>
      <c r="D93" s="19" t="s">
        <v>213</v>
      </c>
      <c r="E93" s="19"/>
      <c r="F93" s="14">
        <v>468999.97</v>
      </c>
      <c r="G93" s="14"/>
      <c r="H93" s="14"/>
      <c r="I93" s="14"/>
      <c r="J93" s="7"/>
    </row>
    <row r="94" spans="2:10" ht="12.75">
      <c r="B94" s="8"/>
      <c r="C94" s="4"/>
      <c r="D94" s="19" t="s">
        <v>198</v>
      </c>
      <c r="E94" s="19"/>
      <c r="F94" s="14">
        <v>0</v>
      </c>
      <c r="G94" s="14"/>
      <c r="H94" s="14"/>
      <c r="I94" s="14"/>
      <c r="J94" s="7"/>
    </row>
    <row r="95" spans="3:10" ht="12.75">
      <c r="C95" s="4"/>
      <c r="D95" s="19"/>
      <c r="E95" s="19"/>
      <c r="F95" s="14"/>
      <c r="G95" s="60">
        <v>28253830.22</v>
      </c>
      <c r="H95" s="14"/>
      <c r="I95" s="14"/>
      <c r="J95" s="7"/>
    </row>
    <row r="96" spans="3:10" ht="12.75">
      <c r="C96" s="4"/>
      <c r="D96" s="19"/>
      <c r="E96" s="19"/>
      <c r="F96" s="14"/>
      <c r="G96" s="14"/>
      <c r="H96" s="14"/>
      <c r="I96" s="14"/>
      <c r="J96" s="7"/>
    </row>
    <row r="97" spans="3:10" ht="12.75">
      <c r="C97" s="4"/>
      <c r="D97" s="19"/>
      <c r="E97" s="19"/>
      <c r="F97" s="14"/>
      <c r="G97" s="14"/>
      <c r="H97" s="14"/>
      <c r="I97" s="14"/>
      <c r="J97" s="7"/>
    </row>
    <row r="98" spans="3:10" ht="12.75">
      <c r="C98" s="4"/>
      <c r="D98" s="21" t="s">
        <v>97</v>
      </c>
      <c r="E98" s="21"/>
      <c r="F98" s="14"/>
      <c r="G98" s="14"/>
      <c r="H98" s="233">
        <v>107909880.11999999</v>
      </c>
      <c r="I98" s="233"/>
      <c r="J98" s="7"/>
    </row>
    <row r="99" spans="3:10" ht="12.75">
      <c r="C99" s="4"/>
      <c r="D99" s="8"/>
      <c r="E99" s="8"/>
      <c r="F99" s="14"/>
      <c r="G99" s="14"/>
      <c r="H99" s="60"/>
      <c r="I99" s="60"/>
      <c r="J99" s="7"/>
    </row>
    <row r="100" spans="3:10" ht="12.75">
      <c r="C100" s="4"/>
      <c r="D100" s="8"/>
      <c r="E100" s="8"/>
      <c r="F100" s="14"/>
      <c r="G100" s="14"/>
      <c r="H100" s="14"/>
      <c r="I100" s="14"/>
      <c r="J100" s="7"/>
    </row>
    <row r="101" spans="3:10" ht="13.5" thickBot="1">
      <c r="C101" s="4"/>
      <c r="D101" s="21" t="s">
        <v>223</v>
      </c>
      <c r="E101" s="21"/>
      <c r="F101" s="14"/>
      <c r="G101" s="14"/>
      <c r="H101" s="234">
        <v>-3403620.230000004</v>
      </c>
      <c r="I101" s="234"/>
      <c r="J101" s="7"/>
    </row>
    <row r="102" spans="3:10" ht="13.5" thickTop="1">
      <c r="C102" s="4"/>
      <c r="D102" s="8"/>
      <c r="E102" s="8"/>
      <c r="F102" s="8"/>
      <c r="G102" s="8"/>
      <c r="H102" s="8"/>
      <c r="I102" s="8"/>
      <c r="J102" s="7"/>
    </row>
    <row r="103" spans="3:10" ht="12.75">
      <c r="C103" s="4"/>
      <c r="D103" s="8"/>
      <c r="E103" s="8"/>
      <c r="F103" s="8"/>
      <c r="G103" s="8"/>
      <c r="H103" s="8"/>
      <c r="I103" s="8"/>
      <c r="J103" s="7"/>
    </row>
    <row r="104" spans="3:10" ht="12.75">
      <c r="C104" s="4"/>
      <c r="D104" s="8"/>
      <c r="E104" s="8"/>
      <c r="F104" s="8"/>
      <c r="G104" s="8"/>
      <c r="H104" s="8"/>
      <c r="I104" s="61"/>
      <c r="J104" s="7"/>
    </row>
    <row r="105" spans="3:10" ht="15">
      <c r="C105" s="62" t="s">
        <v>55</v>
      </c>
      <c r="D105" s="63"/>
      <c r="E105" s="8"/>
      <c r="F105" s="8"/>
      <c r="G105" s="8"/>
      <c r="H105" s="8"/>
      <c r="I105" s="8"/>
      <c r="J105" s="7"/>
    </row>
    <row r="106" spans="3:10" ht="15">
      <c r="C106" s="33"/>
      <c r="D106" s="8"/>
      <c r="E106" s="8"/>
      <c r="F106" s="8"/>
      <c r="G106" s="8"/>
      <c r="H106" s="8"/>
      <c r="I106" s="8"/>
      <c r="J106" s="7"/>
    </row>
    <row r="107" spans="3:10" ht="12.75">
      <c r="C107" s="4"/>
      <c r="D107" s="8"/>
      <c r="E107" s="8"/>
      <c r="F107" s="8"/>
      <c r="G107" s="8"/>
      <c r="H107" s="8"/>
      <c r="I107" s="8"/>
      <c r="J107" s="7"/>
    </row>
    <row r="108" spans="3:10" ht="12.75">
      <c r="C108" s="4"/>
      <c r="D108" s="218" t="s">
        <v>47</v>
      </c>
      <c r="E108" s="218"/>
      <c r="F108" s="8"/>
      <c r="G108" s="220"/>
      <c r="H108" s="220"/>
      <c r="I108" s="220"/>
      <c r="J108" s="7"/>
    </row>
    <row r="109" spans="3:10" ht="12.75">
      <c r="C109" s="4"/>
      <c r="D109" s="219" t="s">
        <v>48</v>
      </c>
      <c r="E109" s="219"/>
      <c r="F109" s="8"/>
      <c r="G109" s="220"/>
      <c r="H109" s="220"/>
      <c r="I109" s="220"/>
      <c r="J109" s="7"/>
    </row>
    <row r="110" spans="3:10" ht="12.75">
      <c r="C110" s="4"/>
      <c r="D110" s="200"/>
      <c r="E110" s="200"/>
      <c r="F110" s="8"/>
      <c r="G110" s="220"/>
      <c r="H110" s="220"/>
      <c r="I110" s="220"/>
      <c r="J110" s="7"/>
    </row>
    <row r="111" spans="3:10" ht="12.75">
      <c r="C111" s="4"/>
      <c r="D111" s="200"/>
      <c r="E111" s="200"/>
      <c r="F111" s="8"/>
      <c r="G111" s="220"/>
      <c r="H111" s="220"/>
      <c r="I111" s="220"/>
      <c r="J111" s="7"/>
    </row>
    <row r="112" spans="3:10" ht="12.75">
      <c r="C112" s="4"/>
      <c r="D112" s="64"/>
      <c r="E112" s="64"/>
      <c r="F112" s="8"/>
      <c r="G112" s="220"/>
      <c r="H112" s="220"/>
      <c r="I112" s="220"/>
      <c r="J112" s="7"/>
    </row>
    <row r="113" spans="3:10" ht="12.75">
      <c r="C113" s="4"/>
      <c r="D113" s="65"/>
      <c r="E113" s="65"/>
      <c r="F113" s="8"/>
      <c r="G113" s="220"/>
      <c r="H113" s="220"/>
      <c r="I113" s="220"/>
      <c r="J113" s="7"/>
    </row>
    <row r="114" spans="3:10" ht="12.75">
      <c r="C114" s="4"/>
      <c r="D114" s="235" t="s">
        <v>52</v>
      </c>
      <c r="E114" s="235"/>
      <c r="F114" s="8"/>
      <c r="G114" s="220"/>
      <c r="H114" s="220"/>
      <c r="I114" s="220"/>
      <c r="J114" s="7"/>
    </row>
    <row r="115" spans="3:10" ht="12.75">
      <c r="C115" s="4"/>
      <c r="D115" s="8"/>
      <c r="E115" s="8"/>
      <c r="F115" s="8"/>
      <c r="G115" s="8"/>
      <c r="H115" s="8"/>
      <c r="I115" s="8"/>
      <c r="J115" s="7"/>
    </row>
    <row r="116" spans="3:10" ht="12.75">
      <c r="C116" s="4"/>
      <c r="D116" s="48" t="s">
        <v>56</v>
      </c>
      <c r="E116" s="8"/>
      <c r="F116" s="8"/>
      <c r="G116" s="66"/>
      <c r="H116" s="8"/>
      <c r="I116" s="8"/>
      <c r="J116" s="7"/>
    </row>
    <row r="117" spans="3:10" ht="13.5" thickBot="1">
      <c r="C117" s="44"/>
      <c r="D117" s="67"/>
      <c r="E117" s="41"/>
      <c r="F117" s="41"/>
      <c r="G117" s="68" t="s">
        <v>53</v>
      </c>
      <c r="H117" s="236">
        <v>42373</v>
      </c>
      <c r="I117" s="236"/>
      <c r="J117" s="237"/>
    </row>
    <row r="118" spans="3:10" ht="12.75">
      <c r="C118" s="8"/>
      <c r="D118" s="48"/>
      <c r="E118" s="8"/>
      <c r="F118" s="8"/>
      <c r="G118" s="66"/>
      <c r="H118" s="8"/>
      <c r="I118" s="8"/>
      <c r="J118" s="8"/>
    </row>
  </sheetData>
  <sheetProtection/>
  <mergeCells count="16">
    <mergeCell ref="D114:E114"/>
    <mergeCell ref="G114:I114"/>
    <mergeCell ref="H117:J117"/>
    <mergeCell ref="D109:E109"/>
    <mergeCell ref="G109:I109"/>
    <mergeCell ref="G110:I110"/>
    <mergeCell ref="G111:I111"/>
    <mergeCell ref="G112:I112"/>
    <mergeCell ref="G113:I113"/>
    <mergeCell ref="D108:E108"/>
    <mergeCell ref="G108:I108"/>
    <mergeCell ref="E1:J4"/>
    <mergeCell ref="C6:J7"/>
    <mergeCell ref="H47:I47"/>
    <mergeCell ref="H98:I98"/>
    <mergeCell ref="H101:I10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view="pageBreakPreview" zoomScale="85" zoomScaleSheetLayoutView="85" zoomScalePageLayoutView="0" workbookViewId="0" topLeftCell="A1">
      <selection activeCell="O11" sqref="O11"/>
    </sheetView>
  </sheetViews>
  <sheetFormatPr defaultColWidth="11.421875" defaultRowHeight="12.75"/>
  <cols>
    <col min="1" max="1" width="11.421875" style="3" customWidth="1"/>
    <col min="2" max="2" width="3.57421875" style="3" customWidth="1"/>
    <col min="3" max="3" width="31.8515625" style="3" customWidth="1"/>
    <col min="4" max="4" width="18.00390625" style="3" customWidth="1"/>
    <col min="5" max="5" width="17.140625" style="3" customWidth="1"/>
    <col min="6" max="7" width="18.57421875" style="3" customWidth="1"/>
    <col min="8" max="8" width="6.57421875" style="3" customWidth="1"/>
    <col min="9" max="9" width="14.140625" style="3" customWidth="1"/>
    <col min="10" max="16384" width="11.421875" style="3" customWidth="1"/>
  </cols>
  <sheetData>
    <row r="1" spans="1:8" ht="57.75" customHeight="1">
      <c r="A1" s="8"/>
      <c r="B1" s="1"/>
      <c r="C1" s="70"/>
      <c r="D1" s="239" t="s">
        <v>98</v>
      </c>
      <c r="E1" s="239"/>
      <c r="F1" s="239"/>
      <c r="G1" s="239"/>
      <c r="H1" s="240"/>
    </row>
    <row r="2" spans="1:8" ht="15.75" thickBot="1">
      <c r="A2" s="8"/>
      <c r="B2" s="71"/>
      <c r="C2" s="72"/>
      <c r="D2" s="241"/>
      <c r="E2" s="241"/>
      <c r="F2" s="241"/>
      <c r="G2" s="241"/>
      <c r="H2" s="242"/>
    </row>
    <row r="3" spans="2:8" ht="12.75" customHeight="1">
      <c r="B3" s="243" t="s">
        <v>99</v>
      </c>
      <c r="C3" s="244"/>
      <c r="D3" s="244"/>
      <c r="E3" s="244"/>
      <c r="F3" s="244"/>
      <c r="G3" s="244"/>
      <c r="H3" s="245"/>
    </row>
    <row r="4" spans="2:8" ht="22.5" customHeight="1">
      <c r="B4" s="246"/>
      <c r="C4" s="247"/>
      <c r="D4" s="247"/>
      <c r="E4" s="247"/>
      <c r="F4" s="247"/>
      <c r="G4" s="247"/>
      <c r="H4" s="248"/>
    </row>
    <row r="5" spans="2:8" ht="15.75" thickBot="1">
      <c r="B5" s="249" t="s">
        <v>224</v>
      </c>
      <c r="C5" s="250"/>
      <c r="D5" s="250"/>
      <c r="E5" s="250"/>
      <c r="F5" s="250"/>
      <c r="G5" s="250"/>
      <c r="H5" s="251"/>
    </row>
    <row r="6" spans="2:8" ht="13.5" thickBot="1">
      <c r="B6" s="37"/>
      <c r="C6" s="37"/>
      <c r="D6" s="37"/>
      <c r="E6" s="37"/>
      <c r="F6" s="37"/>
      <c r="G6" s="37"/>
      <c r="H6" s="8"/>
    </row>
    <row r="7" spans="2:8" ht="12.75">
      <c r="B7" s="73"/>
      <c r="C7" s="74"/>
      <c r="D7" s="74"/>
      <c r="E7" s="74"/>
      <c r="F7" s="74"/>
      <c r="G7" s="74"/>
      <c r="H7" s="59"/>
    </row>
    <row r="8" spans="2:8" ht="12.75">
      <c r="B8" s="75"/>
      <c r="C8" s="64"/>
      <c r="D8" s="64"/>
      <c r="E8" s="64"/>
      <c r="F8" s="64"/>
      <c r="G8" s="64"/>
      <c r="H8" s="7"/>
    </row>
    <row r="9" spans="2:8" ht="12.75">
      <c r="B9" s="76" t="s">
        <v>100</v>
      </c>
      <c r="C9" s="77"/>
      <c r="D9" s="77"/>
      <c r="E9" s="77"/>
      <c r="F9" s="77"/>
      <c r="G9" s="200" t="s">
        <v>101</v>
      </c>
      <c r="H9" s="7"/>
    </row>
    <row r="10" spans="2:8" ht="12.75">
      <c r="B10" s="75"/>
      <c r="C10" s="64"/>
      <c r="D10" s="64"/>
      <c r="E10" s="64"/>
      <c r="F10" s="64"/>
      <c r="G10" s="64"/>
      <c r="H10" s="7"/>
    </row>
    <row r="11" spans="1:8" ht="12.75">
      <c r="A11" s="201"/>
      <c r="B11" s="75"/>
      <c r="C11" s="64" t="s">
        <v>102</v>
      </c>
      <c r="D11" s="64"/>
      <c r="E11" s="64"/>
      <c r="F11" s="64"/>
      <c r="G11" s="78">
        <v>5163626.870000005</v>
      </c>
      <c r="H11" s="7"/>
    </row>
    <row r="12" spans="2:8" ht="12.75">
      <c r="B12" s="75"/>
      <c r="C12" s="64"/>
      <c r="D12" s="64"/>
      <c r="E12" s="64"/>
      <c r="F12" s="64"/>
      <c r="G12" s="64"/>
      <c r="H12" s="7"/>
    </row>
    <row r="13" spans="2:8" ht="12.75">
      <c r="B13" s="75"/>
      <c r="C13" s="64" t="s">
        <v>103</v>
      </c>
      <c r="D13" s="64"/>
      <c r="E13" s="64"/>
      <c r="F13" s="64"/>
      <c r="G13" s="78">
        <v>84902093.00999999</v>
      </c>
      <c r="H13" s="7"/>
    </row>
    <row r="14" spans="1:9" ht="12.75">
      <c r="A14" s="201"/>
      <c r="B14" s="75"/>
      <c r="C14" s="79" t="s">
        <v>104</v>
      </c>
      <c r="D14" s="79"/>
      <c r="E14" s="8"/>
      <c r="F14" s="64">
        <v>63836160.16</v>
      </c>
      <c r="G14" s="64"/>
      <c r="H14" s="7"/>
      <c r="I14" s="64"/>
    </row>
    <row r="15" spans="1:9" ht="12.75">
      <c r="A15" s="201"/>
      <c r="B15" s="75"/>
      <c r="C15" s="79" t="s">
        <v>105</v>
      </c>
      <c r="D15" s="79"/>
      <c r="E15" s="8"/>
      <c r="F15" s="64">
        <v>19150848.05</v>
      </c>
      <c r="G15" s="64"/>
      <c r="H15" s="7"/>
      <c r="I15" s="64"/>
    </row>
    <row r="16" spans="1:9" ht="12.75">
      <c r="A16" s="201"/>
      <c r="B16" s="75"/>
      <c r="C16" s="79" t="s">
        <v>106</v>
      </c>
      <c r="D16" s="79"/>
      <c r="E16" s="8"/>
      <c r="F16" s="64">
        <v>1915084.8</v>
      </c>
      <c r="G16" s="64"/>
      <c r="H16" s="7"/>
      <c r="I16" s="64"/>
    </row>
    <row r="17" spans="2:9" ht="12.75">
      <c r="B17" s="75"/>
      <c r="C17" s="64"/>
      <c r="D17" s="64"/>
      <c r="E17" s="8"/>
      <c r="F17" s="64"/>
      <c r="G17" s="64"/>
      <c r="H17" s="7"/>
      <c r="I17" s="64"/>
    </row>
    <row r="18" spans="2:9" ht="12.75">
      <c r="B18" s="75"/>
      <c r="C18" s="64" t="s">
        <v>107</v>
      </c>
      <c r="D18" s="64"/>
      <c r="E18" s="8"/>
      <c r="F18" s="8"/>
      <c r="G18" s="78">
        <v>17430266.87</v>
      </c>
      <c r="H18" s="7"/>
      <c r="I18" s="64"/>
    </row>
    <row r="19" spans="1:9" ht="12.75">
      <c r="A19" s="201"/>
      <c r="B19" s="75"/>
      <c r="C19" s="79" t="s">
        <v>108</v>
      </c>
      <c r="D19" s="79"/>
      <c r="E19" s="8"/>
      <c r="F19" s="64">
        <v>8681013.88</v>
      </c>
      <c r="G19" s="64"/>
      <c r="H19" s="7"/>
      <c r="I19" s="64"/>
    </row>
    <row r="20" spans="1:9" ht="12.75">
      <c r="A20" s="201"/>
      <c r="B20" s="75"/>
      <c r="C20" s="79" t="s">
        <v>218</v>
      </c>
      <c r="D20" s="79"/>
      <c r="E20" s="8"/>
      <c r="F20" s="64">
        <v>182700</v>
      </c>
      <c r="G20" s="64"/>
      <c r="H20" s="7"/>
      <c r="I20" s="64"/>
    </row>
    <row r="21" spans="1:9" ht="12.75">
      <c r="A21" s="201"/>
      <c r="B21" s="75"/>
      <c r="C21" s="79" t="s">
        <v>109</v>
      </c>
      <c r="D21" s="79"/>
      <c r="E21" s="8"/>
      <c r="F21" s="64">
        <v>8466859.47</v>
      </c>
      <c r="G21" s="64"/>
      <c r="H21" s="7"/>
      <c r="I21" s="64"/>
    </row>
    <row r="22" spans="1:9" ht="12.75">
      <c r="A22" s="201"/>
      <c r="B22" s="75"/>
      <c r="C22" s="79" t="s">
        <v>110</v>
      </c>
      <c r="D22" s="64"/>
      <c r="E22" s="8"/>
      <c r="F22" s="64">
        <v>99693.52</v>
      </c>
      <c r="G22" s="64"/>
      <c r="H22" s="7"/>
      <c r="I22" s="64"/>
    </row>
    <row r="23" spans="2:9" ht="12.75">
      <c r="B23" s="75"/>
      <c r="C23" s="64"/>
      <c r="D23" s="64"/>
      <c r="E23" s="8"/>
      <c r="F23" s="64"/>
      <c r="G23" s="64"/>
      <c r="H23" s="7"/>
      <c r="I23" s="64"/>
    </row>
    <row r="24" spans="2:10" ht="12.75">
      <c r="B24" s="75"/>
      <c r="C24" s="64" t="s">
        <v>111</v>
      </c>
      <c r="D24" s="64"/>
      <c r="E24" s="8"/>
      <c r="F24" s="64"/>
      <c r="G24" s="78">
        <v>2001471.04</v>
      </c>
      <c r="H24" s="7"/>
      <c r="I24" s="64"/>
      <c r="J24" s="46"/>
    </row>
    <row r="25" spans="1:9" ht="12.75">
      <c r="A25" s="201"/>
      <c r="B25" s="75"/>
      <c r="C25" s="79" t="s">
        <v>112</v>
      </c>
      <c r="D25" s="79"/>
      <c r="E25" s="8"/>
      <c r="F25" s="64">
        <v>1413323.33</v>
      </c>
      <c r="G25" s="64"/>
      <c r="H25" s="7"/>
      <c r="I25" s="64"/>
    </row>
    <row r="26" spans="1:9" ht="12.75">
      <c r="A26" s="201"/>
      <c r="B26" s="75"/>
      <c r="C26" s="79" t="s">
        <v>113</v>
      </c>
      <c r="D26" s="79"/>
      <c r="E26" s="8"/>
      <c r="F26" s="64">
        <v>588147.71</v>
      </c>
      <c r="G26" s="64"/>
      <c r="H26" s="7"/>
      <c r="I26" s="64"/>
    </row>
    <row r="27" spans="2:9" ht="12.75">
      <c r="B27" s="75"/>
      <c r="C27" s="64"/>
      <c r="D27" s="64"/>
      <c r="E27" s="8"/>
      <c r="F27" s="64"/>
      <c r="G27" s="64"/>
      <c r="H27" s="7"/>
      <c r="I27" s="64"/>
    </row>
    <row r="28" spans="2:9" ht="12.75">
      <c r="B28" s="75"/>
      <c r="C28" s="64" t="s">
        <v>114</v>
      </c>
      <c r="D28" s="64"/>
      <c r="E28" s="8"/>
      <c r="F28" s="64"/>
      <c r="G28" s="78">
        <v>172428.97</v>
      </c>
      <c r="H28" s="7"/>
      <c r="I28" s="64"/>
    </row>
    <row r="29" spans="1:9" ht="12.75">
      <c r="A29" s="201"/>
      <c r="B29" s="75"/>
      <c r="C29" s="79" t="s">
        <v>115</v>
      </c>
      <c r="D29" s="79"/>
      <c r="E29" s="8"/>
      <c r="F29" s="64">
        <v>0</v>
      </c>
      <c r="G29" s="64"/>
      <c r="H29" s="7"/>
      <c r="I29" s="64"/>
    </row>
    <row r="30" spans="1:9" ht="12.75">
      <c r="A30" s="201"/>
      <c r="B30" s="75"/>
      <c r="C30" s="79" t="s">
        <v>116</v>
      </c>
      <c r="D30" s="79"/>
      <c r="E30" s="8"/>
      <c r="F30" s="64">
        <v>0</v>
      </c>
      <c r="G30" s="64"/>
      <c r="H30" s="7"/>
      <c r="I30" s="64"/>
    </row>
    <row r="31" spans="1:9" ht="12.75">
      <c r="A31" s="201"/>
      <c r="B31" s="75"/>
      <c r="C31" s="79" t="s">
        <v>76</v>
      </c>
      <c r="D31" s="79"/>
      <c r="E31" s="8"/>
      <c r="F31" s="64">
        <v>153644.4</v>
      </c>
      <c r="G31" s="64"/>
      <c r="H31" s="7"/>
      <c r="I31" s="64"/>
    </row>
    <row r="32" spans="1:9" ht="12.75">
      <c r="A32" s="201"/>
      <c r="B32" s="75"/>
      <c r="C32" s="79" t="s">
        <v>78</v>
      </c>
      <c r="D32" s="79"/>
      <c r="E32" s="8"/>
      <c r="F32" s="64">
        <v>17233</v>
      </c>
      <c r="G32" s="64"/>
      <c r="H32" s="7"/>
      <c r="I32" s="64"/>
    </row>
    <row r="33" spans="1:9" ht="12.75">
      <c r="A33" s="201"/>
      <c r="B33" s="75"/>
      <c r="C33" s="79" t="s">
        <v>117</v>
      </c>
      <c r="D33" s="79"/>
      <c r="E33" s="8"/>
      <c r="F33" s="64">
        <v>1551.5700000000002</v>
      </c>
      <c r="G33" s="64"/>
      <c r="H33" s="7"/>
      <c r="I33" s="64"/>
    </row>
    <row r="34" spans="1:8" ht="12.75">
      <c r="A34" s="201"/>
      <c r="B34" s="75"/>
      <c r="C34" s="79" t="s">
        <v>214</v>
      </c>
      <c r="D34" s="79"/>
      <c r="E34" s="64"/>
      <c r="F34" s="64">
        <v>0</v>
      </c>
      <c r="G34" s="64"/>
      <c r="H34" s="7"/>
    </row>
    <row r="35" spans="2:8" ht="12.75">
      <c r="B35" s="75"/>
      <c r="C35" s="64"/>
      <c r="D35" s="64"/>
      <c r="E35" s="64"/>
      <c r="F35" s="64"/>
      <c r="G35" s="64"/>
      <c r="H35" s="7"/>
    </row>
    <row r="36" spans="2:8" ht="12.75">
      <c r="B36" s="75"/>
      <c r="C36" s="64"/>
      <c r="D36" s="64"/>
      <c r="E36" s="64"/>
      <c r="F36" s="64"/>
      <c r="G36" s="64"/>
      <c r="H36" s="7"/>
    </row>
    <row r="37" spans="2:8" ht="13.5" thickBot="1">
      <c r="B37" s="75"/>
      <c r="C37" s="252" t="s">
        <v>118</v>
      </c>
      <c r="D37" s="252"/>
      <c r="E37" s="252"/>
      <c r="F37" s="252"/>
      <c r="G37" s="29">
        <v>109669886.76</v>
      </c>
      <c r="H37" s="7"/>
    </row>
    <row r="38" spans="2:8" ht="14.25" thickBot="1" thickTop="1">
      <c r="B38" s="80"/>
      <c r="C38" s="40"/>
      <c r="D38" s="40"/>
      <c r="E38" s="40"/>
      <c r="F38" s="40"/>
      <c r="G38" s="40"/>
      <c r="H38" s="69"/>
    </row>
    <row r="39" spans="2:8" ht="13.5" thickBot="1">
      <c r="B39" s="64"/>
      <c r="C39" s="64"/>
      <c r="D39" s="64"/>
      <c r="E39" s="64"/>
      <c r="F39" s="64"/>
      <c r="G39" s="64"/>
      <c r="H39" s="8"/>
    </row>
    <row r="40" spans="2:9" ht="12.75">
      <c r="B40" s="81"/>
      <c r="C40" s="82"/>
      <c r="D40" s="82"/>
      <c r="E40" s="82"/>
      <c r="F40" s="82"/>
      <c r="G40" s="82"/>
      <c r="H40" s="59"/>
      <c r="I40" s="83"/>
    </row>
    <row r="41" spans="2:9" ht="12.75">
      <c r="B41" s="75"/>
      <c r="C41" s="64"/>
      <c r="D41" s="64"/>
      <c r="E41" s="64"/>
      <c r="F41" s="64"/>
      <c r="G41" s="64"/>
      <c r="H41" s="7"/>
      <c r="I41" s="83"/>
    </row>
    <row r="42" spans="2:9" ht="12.75">
      <c r="B42" s="76" t="s">
        <v>119</v>
      </c>
      <c r="C42" s="77"/>
      <c r="D42" s="77"/>
      <c r="E42" s="77"/>
      <c r="F42" s="77"/>
      <c r="G42" s="37" t="s">
        <v>101</v>
      </c>
      <c r="H42" s="7"/>
      <c r="I42" s="84"/>
    </row>
    <row r="43" spans="2:9" ht="12.75">
      <c r="B43" s="75"/>
      <c r="C43" s="64"/>
      <c r="D43" s="64"/>
      <c r="E43" s="64"/>
      <c r="F43" s="64"/>
      <c r="G43" s="64"/>
      <c r="H43" s="7"/>
      <c r="I43" s="84"/>
    </row>
    <row r="44" spans="1:9" ht="12.75">
      <c r="A44" s="196"/>
      <c r="B44" s="75"/>
      <c r="C44" s="64" t="s">
        <v>120</v>
      </c>
      <c r="D44" s="64"/>
      <c r="E44" s="64"/>
      <c r="F44" s="64"/>
      <c r="G44" s="78">
        <v>64496916.91</v>
      </c>
      <c r="H44" s="7"/>
      <c r="I44" s="84"/>
    </row>
    <row r="45" spans="2:9" ht="12.75">
      <c r="B45" s="75"/>
      <c r="C45" s="64"/>
      <c r="D45" s="64"/>
      <c r="E45" s="64"/>
      <c r="F45" s="64"/>
      <c r="G45" s="64"/>
      <c r="H45" s="7"/>
      <c r="I45" s="84"/>
    </row>
    <row r="46" spans="1:9" ht="12.75">
      <c r="A46" s="196"/>
      <c r="B46" s="75"/>
      <c r="C46" s="64" t="s">
        <v>121</v>
      </c>
      <c r="D46" s="64"/>
      <c r="E46" s="64"/>
      <c r="F46" s="64"/>
      <c r="G46" s="78">
        <v>5537641.880000001</v>
      </c>
      <c r="H46" s="7"/>
      <c r="I46" s="84"/>
    </row>
    <row r="47" spans="2:9" ht="12.75">
      <c r="B47" s="75"/>
      <c r="C47" s="64"/>
      <c r="D47" s="64"/>
      <c r="E47" s="64"/>
      <c r="F47" s="64"/>
      <c r="G47" s="64"/>
      <c r="H47" s="7"/>
      <c r="I47" s="83"/>
    </row>
    <row r="48" spans="1:9" ht="12.75">
      <c r="A48" s="196"/>
      <c r="B48" s="75"/>
      <c r="C48" s="64" t="s">
        <v>217</v>
      </c>
      <c r="D48" s="64"/>
      <c r="E48" s="64"/>
      <c r="F48" s="64"/>
      <c r="G48" s="78">
        <v>8988969.81</v>
      </c>
      <c r="H48" s="7"/>
      <c r="I48" s="83"/>
    </row>
    <row r="49" spans="2:9" ht="12.75">
      <c r="B49" s="75"/>
      <c r="C49" s="64"/>
      <c r="D49" s="64"/>
      <c r="E49" s="64"/>
      <c r="F49" s="64"/>
      <c r="G49" s="64"/>
      <c r="H49" s="7"/>
      <c r="I49" s="83"/>
    </row>
    <row r="50" spans="1:9" ht="12.75">
      <c r="A50" s="196"/>
      <c r="B50" s="75"/>
      <c r="C50" s="64" t="s">
        <v>122</v>
      </c>
      <c r="D50" s="64"/>
      <c r="E50" s="64"/>
      <c r="F50" s="64"/>
      <c r="G50" s="78">
        <v>632521.2999999999</v>
      </c>
      <c r="H50" s="7"/>
      <c r="I50" s="83"/>
    </row>
    <row r="51" spans="2:9" ht="12.75">
      <c r="B51" s="75"/>
      <c r="C51" s="64"/>
      <c r="D51" s="64"/>
      <c r="E51" s="64"/>
      <c r="F51" s="64"/>
      <c r="G51" s="64"/>
      <c r="H51" s="7"/>
      <c r="I51" s="83"/>
    </row>
    <row r="52" spans="1:9" ht="12.75">
      <c r="A52" s="196"/>
      <c r="B52" s="75"/>
      <c r="C52" s="64" t="s">
        <v>123</v>
      </c>
      <c r="D52" s="64"/>
      <c r="E52" s="64"/>
      <c r="F52" s="64"/>
      <c r="G52" s="85">
        <v>0</v>
      </c>
      <c r="H52" s="7"/>
      <c r="I52" s="86"/>
    </row>
    <row r="53" spans="2:9" ht="12.75">
      <c r="B53" s="75"/>
      <c r="C53" s="64"/>
      <c r="D53" s="64"/>
      <c r="E53" s="64"/>
      <c r="F53" s="64"/>
      <c r="G53" s="64"/>
      <c r="H53" s="7"/>
      <c r="I53" s="83"/>
    </row>
    <row r="54" spans="1:9" ht="12.75">
      <c r="A54" s="196"/>
      <c r="B54" s="75"/>
      <c r="C54" s="64" t="s">
        <v>124</v>
      </c>
      <c r="D54" s="64"/>
      <c r="E54" s="64"/>
      <c r="F54" s="64"/>
      <c r="G54" s="78">
        <v>28253830.22</v>
      </c>
      <c r="H54" s="7"/>
      <c r="I54" s="83"/>
    </row>
    <row r="55" spans="2:9" ht="12.75">
      <c r="B55" s="75"/>
      <c r="C55" s="64"/>
      <c r="D55" s="64"/>
      <c r="E55" s="64"/>
      <c r="F55" s="64"/>
      <c r="G55" s="64"/>
      <c r="H55" s="7"/>
      <c r="I55" s="83"/>
    </row>
    <row r="56" spans="2:9" ht="13.5" thickBot="1">
      <c r="B56" s="75"/>
      <c r="C56" s="252" t="s">
        <v>118</v>
      </c>
      <c r="D56" s="252"/>
      <c r="E56" s="252"/>
      <c r="F56" s="252"/>
      <c r="G56" s="29">
        <v>107909880.11999999</v>
      </c>
      <c r="H56" s="7"/>
      <c r="I56" s="83"/>
    </row>
    <row r="57" spans="2:9" ht="14.25" thickBot="1" thickTop="1">
      <c r="B57" s="80"/>
      <c r="C57" s="40"/>
      <c r="D57" s="40"/>
      <c r="E57" s="40"/>
      <c r="F57" s="40"/>
      <c r="G57" s="40"/>
      <c r="H57" s="69"/>
      <c r="I57" s="83"/>
    </row>
    <row r="58" spans="2:9" ht="12.75">
      <c r="B58" s="64"/>
      <c r="C58" s="64"/>
      <c r="D58" s="64"/>
      <c r="E58" s="64"/>
      <c r="F58" s="64"/>
      <c r="G58" s="64"/>
      <c r="H58" s="8"/>
      <c r="I58" s="83"/>
    </row>
    <row r="59" spans="2:9" ht="13.5" thickBot="1">
      <c r="B59" s="37"/>
      <c r="C59" s="37"/>
      <c r="D59" s="37"/>
      <c r="E59" s="37"/>
      <c r="F59" s="37"/>
      <c r="G59" s="37"/>
      <c r="H59" s="8"/>
      <c r="I59" s="83"/>
    </row>
    <row r="60" spans="2:9" ht="12.75">
      <c r="B60" s="73"/>
      <c r="C60" s="74"/>
      <c r="D60" s="74"/>
      <c r="E60" s="74"/>
      <c r="F60" s="74"/>
      <c r="G60" s="74"/>
      <c r="H60" s="59"/>
      <c r="I60" s="83"/>
    </row>
    <row r="61" spans="2:9" ht="12.75">
      <c r="B61" s="87"/>
      <c r="C61" s="37"/>
      <c r="D61" s="37"/>
      <c r="E61" s="37"/>
      <c r="F61" s="37"/>
      <c r="G61" s="37"/>
      <c r="H61" s="7"/>
      <c r="I61" s="83"/>
    </row>
    <row r="62" spans="2:9" ht="12.75">
      <c r="B62" s="88" t="s">
        <v>125</v>
      </c>
      <c r="C62" s="77"/>
      <c r="D62" s="77"/>
      <c r="E62" s="77"/>
      <c r="F62" s="37"/>
      <c r="G62" s="37"/>
      <c r="H62" s="7"/>
      <c r="I62" s="83"/>
    </row>
    <row r="63" spans="2:9" ht="12.75">
      <c r="B63" s="75"/>
      <c r="C63" s="79"/>
      <c r="D63" s="79"/>
      <c r="E63" s="64"/>
      <c r="F63" s="64"/>
      <c r="G63" s="64"/>
      <c r="H63" s="7"/>
      <c r="I63" s="83"/>
    </row>
    <row r="64" spans="2:9" ht="12.75">
      <c r="B64" s="75"/>
      <c r="C64" s="89" t="s">
        <v>58</v>
      </c>
      <c r="D64" s="89"/>
      <c r="E64" s="90">
        <v>109669886.76</v>
      </c>
      <c r="F64" s="10"/>
      <c r="G64" s="77"/>
      <c r="H64" s="7"/>
      <c r="I64" s="83"/>
    </row>
    <row r="65" spans="2:9" ht="12.75">
      <c r="B65" s="75"/>
      <c r="C65" s="79"/>
      <c r="D65" s="79"/>
      <c r="E65" s="77"/>
      <c r="G65" s="10"/>
      <c r="H65" s="7"/>
      <c r="I65" s="83"/>
    </row>
    <row r="66" spans="2:9" ht="12.75">
      <c r="B66" s="75"/>
      <c r="C66" s="89" t="s">
        <v>84</v>
      </c>
      <c r="D66" s="89"/>
      <c r="E66" s="77"/>
      <c r="F66" s="90">
        <v>107909880.11999999</v>
      </c>
      <c r="G66" s="77"/>
      <c r="H66" s="7"/>
      <c r="I66" s="83"/>
    </row>
    <row r="67" spans="2:9" ht="12.75">
      <c r="B67" s="75"/>
      <c r="C67" s="79"/>
      <c r="D67" s="79"/>
      <c r="E67" s="77"/>
      <c r="F67" s="77"/>
      <c r="G67" s="77"/>
      <c r="H67" s="7"/>
      <c r="I67" s="83"/>
    </row>
    <row r="68" spans="2:9" ht="13.5" thickBot="1">
      <c r="B68" s="75"/>
      <c r="C68" s="89" t="s">
        <v>126</v>
      </c>
      <c r="D68" s="89"/>
      <c r="E68" s="77"/>
      <c r="F68" s="77"/>
      <c r="G68" s="29">
        <v>1760006.6400000155</v>
      </c>
      <c r="H68" s="91"/>
      <c r="I68" s="83"/>
    </row>
    <row r="69" spans="2:9" s="8" customFormat="1" ht="14.25" thickBot="1" thickTop="1">
      <c r="B69" s="80"/>
      <c r="C69" s="92"/>
      <c r="D69" s="92"/>
      <c r="E69" s="92"/>
      <c r="F69" s="92"/>
      <c r="G69" s="92"/>
      <c r="H69" s="93"/>
      <c r="I69" s="64"/>
    </row>
    <row r="70" spans="2:9" ht="13.5" thickBot="1">
      <c r="B70" s="64"/>
      <c r="C70" s="77"/>
      <c r="D70" s="77"/>
      <c r="E70" s="77"/>
      <c r="F70" s="77"/>
      <c r="G70" s="77"/>
      <c r="H70" s="94"/>
      <c r="I70" s="83"/>
    </row>
    <row r="71" spans="2:9" ht="12.75">
      <c r="B71" s="81"/>
      <c r="C71" s="95"/>
      <c r="D71" s="95"/>
      <c r="E71" s="95"/>
      <c r="F71" s="95"/>
      <c r="G71" s="95"/>
      <c r="H71" s="96"/>
      <c r="I71" s="83"/>
    </row>
    <row r="72" spans="2:9" ht="12.75">
      <c r="B72" s="75"/>
      <c r="C72" s="77"/>
      <c r="D72" s="77"/>
      <c r="E72" s="77"/>
      <c r="F72" s="77"/>
      <c r="G72" s="77"/>
      <c r="H72" s="91"/>
      <c r="I72" s="83"/>
    </row>
    <row r="73" spans="2:9" ht="12.75">
      <c r="B73" s="76" t="s">
        <v>127</v>
      </c>
      <c r="C73" s="8"/>
      <c r="D73" s="8"/>
      <c r="E73" s="64"/>
      <c r="F73" s="64"/>
      <c r="G73" s="64"/>
      <c r="H73" s="7"/>
      <c r="I73" s="83"/>
    </row>
    <row r="74" spans="2:9" ht="12.75">
      <c r="B74" s="75"/>
      <c r="C74" s="37"/>
      <c r="D74" s="37"/>
      <c r="E74" s="97"/>
      <c r="F74" s="238"/>
      <c r="G74" s="238"/>
      <c r="H74" s="7"/>
      <c r="I74" s="83"/>
    </row>
    <row r="75" spans="2:9" ht="12.75">
      <c r="B75" s="75"/>
      <c r="C75" s="238" t="s">
        <v>47</v>
      </c>
      <c r="D75" s="238"/>
      <c r="E75" s="97"/>
      <c r="F75" s="238"/>
      <c r="G75" s="238"/>
      <c r="H75" s="7"/>
      <c r="I75" s="83"/>
    </row>
    <row r="76" spans="2:9" s="100" customFormat="1" ht="59.25" customHeight="1">
      <c r="B76" s="98"/>
      <c r="C76" s="219" t="s">
        <v>48</v>
      </c>
      <c r="D76" s="219"/>
      <c r="E76" s="99"/>
      <c r="F76" s="238"/>
      <c r="G76" s="238"/>
      <c r="H76" s="7"/>
      <c r="I76" s="83"/>
    </row>
    <row r="77" spans="2:9" ht="12.75">
      <c r="B77" s="75"/>
      <c r="C77" s="37"/>
      <c r="D77" s="37"/>
      <c r="E77" s="97"/>
      <c r="F77" s="238"/>
      <c r="G77" s="238"/>
      <c r="H77" s="7"/>
      <c r="I77" s="83"/>
    </row>
    <row r="78" spans="2:9" ht="12.75">
      <c r="B78" s="75"/>
      <c r="C78" s="37"/>
      <c r="D78" s="37"/>
      <c r="E78" s="97"/>
      <c r="F78" s="238"/>
      <c r="G78" s="238"/>
      <c r="H78" s="7"/>
      <c r="I78" s="83"/>
    </row>
    <row r="79" spans="2:9" ht="12.75">
      <c r="B79" s="75"/>
      <c r="C79" s="37"/>
      <c r="D79" s="37"/>
      <c r="E79" s="97"/>
      <c r="F79" s="238"/>
      <c r="G79" s="238"/>
      <c r="H79" s="7"/>
      <c r="I79" s="83"/>
    </row>
    <row r="80" spans="2:9" ht="12.75">
      <c r="B80" s="75"/>
      <c r="C80" s="64"/>
      <c r="D80" s="64"/>
      <c r="E80" s="64"/>
      <c r="F80" s="238"/>
      <c r="G80" s="238"/>
      <c r="H80" s="7"/>
      <c r="I80" s="83"/>
    </row>
    <row r="81" spans="2:9" ht="12.75">
      <c r="B81" s="75"/>
      <c r="C81" s="65"/>
      <c r="D81" s="65"/>
      <c r="E81" s="101"/>
      <c r="F81" s="238"/>
      <c r="G81" s="238"/>
      <c r="H81" s="7"/>
      <c r="I81" s="83"/>
    </row>
    <row r="82" spans="2:9" ht="12.75">
      <c r="B82" s="75"/>
      <c r="C82" s="238" t="s">
        <v>52</v>
      </c>
      <c r="D82" s="238"/>
      <c r="E82" s="101"/>
      <c r="F82" s="238"/>
      <c r="G82" s="238"/>
      <c r="H82" s="7"/>
      <c r="I82" s="83"/>
    </row>
    <row r="83" spans="2:8" ht="12.75">
      <c r="B83" s="75"/>
      <c r="C83" s="102"/>
      <c r="D83" s="102"/>
      <c r="E83" s="101"/>
      <c r="F83" s="37"/>
      <c r="G83" s="37"/>
      <c r="H83" s="7"/>
    </row>
    <row r="84" spans="2:8" ht="12.75">
      <c r="B84" s="75"/>
      <c r="C84" s="103" t="s">
        <v>56</v>
      </c>
      <c r="D84" s="102"/>
      <c r="E84" s="101"/>
      <c r="F84" s="37"/>
      <c r="G84" s="37"/>
      <c r="H84" s="7"/>
    </row>
    <row r="85" spans="2:8" ht="13.5" thickBot="1">
      <c r="B85" s="80"/>
      <c r="C85" s="104"/>
      <c r="D85" s="104"/>
      <c r="E85" s="104"/>
      <c r="F85" s="42" t="s">
        <v>53</v>
      </c>
      <c r="G85" s="198">
        <v>42373</v>
      </c>
      <c r="H85" s="69"/>
    </row>
  </sheetData>
  <sheetProtection/>
  <mergeCells count="17">
    <mergeCell ref="F79:G79"/>
    <mergeCell ref="F80:G80"/>
    <mergeCell ref="F81:G81"/>
    <mergeCell ref="C82:D82"/>
    <mergeCell ref="F82:G82"/>
    <mergeCell ref="F78:G78"/>
    <mergeCell ref="D1:H2"/>
    <mergeCell ref="B3:H4"/>
    <mergeCell ref="B5:H5"/>
    <mergeCell ref="C37:F37"/>
    <mergeCell ref="C56:F56"/>
    <mergeCell ref="F74:G74"/>
    <mergeCell ref="C75:D75"/>
    <mergeCell ref="F75:G75"/>
    <mergeCell ref="C76:D76"/>
    <mergeCell ref="F76:G76"/>
    <mergeCell ref="F77:G77"/>
  </mergeCells>
  <printOptions/>
  <pageMargins left="0.7" right="0.7" top="0.75" bottom="0.75" header="0.3" footer="0.3"/>
  <pageSetup horizontalDpi="600" verticalDpi="600" orientation="portrait" paperSize="9" scale="79" r:id="rId2"/>
  <rowBreaks count="1" manualBreakCount="1">
    <brk id="58" min="1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3">
      <selection activeCell="F61" sqref="F61"/>
    </sheetView>
  </sheetViews>
  <sheetFormatPr defaultColWidth="11.421875" defaultRowHeight="12.75"/>
  <cols>
    <col min="1" max="1" width="6.140625" style="105" customWidth="1"/>
    <col min="2" max="2" width="3.00390625" style="105" customWidth="1"/>
    <col min="3" max="3" width="38.421875" style="105" customWidth="1"/>
    <col min="4" max="4" width="14.8515625" style="105" bestFit="1" customWidth="1"/>
    <col min="5" max="5" width="2.7109375" style="105" customWidth="1"/>
    <col min="6" max="6" width="9.140625" style="105" customWidth="1"/>
    <col min="7" max="7" width="2.7109375" style="105" customWidth="1"/>
    <col min="8" max="8" width="5.140625" style="105" customWidth="1"/>
    <col min="9" max="16384" width="11.421875" style="105" customWidth="1"/>
  </cols>
  <sheetData>
    <row r="1" ht="12.75">
      <c r="H1" s="105">
        <v>2.1</v>
      </c>
    </row>
    <row r="4" spans="1:8" ht="12.75">
      <c r="A4" s="253" t="s">
        <v>128</v>
      </c>
      <c r="B4" s="253"/>
      <c r="C4" s="253"/>
      <c r="D4" s="253"/>
      <c r="E4" s="253"/>
      <c r="F4" s="253"/>
      <c r="G4" s="253"/>
      <c r="H4" s="106"/>
    </row>
    <row r="5" spans="1:7" ht="12.75">
      <c r="A5" s="253" t="s">
        <v>129</v>
      </c>
      <c r="B5" s="253"/>
      <c r="C5" s="253"/>
      <c r="D5" s="253"/>
      <c r="E5" s="253"/>
      <c r="F5" s="253"/>
      <c r="G5" s="253"/>
    </row>
    <row r="6" spans="1:8" ht="12.75">
      <c r="A6" s="254" t="s">
        <v>130</v>
      </c>
      <c r="B6" s="254"/>
      <c r="C6" s="254"/>
      <c r="D6" s="254"/>
      <c r="E6" s="254"/>
      <c r="F6" s="254"/>
      <c r="G6" s="254"/>
      <c r="H6" s="107"/>
    </row>
    <row r="7" spans="1:8" ht="12.75">
      <c r="A7" s="254" t="s">
        <v>131</v>
      </c>
      <c r="B7" s="254"/>
      <c r="C7" s="254"/>
      <c r="D7" s="254"/>
      <c r="E7" s="254"/>
      <c r="F7" s="254"/>
      <c r="G7" s="254"/>
      <c r="H7" s="108"/>
    </row>
    <row r="8" spans="1:8" ht="12.75">
      <c r="A8" s="109"/>
      <c r="B8" s="109"/>
      <c r="C8" s="109"/>
      <c r="D8" s="109"/>
      <c r="E8" s="109"/>
      <c r="F8" s="109"/>
      <c r="G8" s="109"/>
      <c r="H8" s="109"/>
    </row>
    <row r="10" spans="1:7" ht="12.75">
      <c r="A10" s="110"/>
      <c r="B10" s="110"/>
      <c r="C10" s="110"/>
      <c r="D10" s="253">
        <v>2014</v>
      </c>
      <c r="E10" s="253"/>
      <c r="F10" s="253"/>
      <c r="G10" s="111"/>
    </row>
    <row r="11" spans="1:7" ht="12.75">
      <c r="A11" s="110"/>
      <c r="B11" s="110"/>
      <c r="C11" s="110"/>
      <c r="D11" s="111" t="s">
        <v>132</v>
      </c>
      <c r="E11" s="111"/>
      <c r="F11" s="112" t="s">
        <v>133</v>
      </c>
      <c r="G11" s="111"/>
    </row>
    <row r="12" spans="1:7" ht="12.75">
      <c r="A12" s="110"/>
      <c r="B12" s="110"/>
      <c r="C12" s="110"/>
      <c r="D12" s="111"/>
      <c r="E12" s="110"/>
      <c r="F12" s="111"/>
      <c r="G12" s="110"/>
    </row>
    <row r="13" spans="1:7" ht="12.75">
      <c r="A13" s="113" t="s">
        <v>134</v>
      </c>
      <c r="B13" s="110"/>
      <c r="C13" s="110"/>
      <c r="D13" s="110"/>
      <c r="E13" s="110"/>
      <c r="F13" s="110"/>
      <c r="G13" s="110"/>
    </row>
    <row r="14" spans="1:7" ht="12.75">
      <c r="A14" s="110"/>
      <c r="B14" s="110"/>
      <c r="C14" s="110"/>
      <c r="D14" s="110"/>
      <c r="E14" s="110"/>
      <c r="F14" s="110"/>
      <c r="G14" s="110"/>
    </row>
    <row r="15" spans="1:7" ht="12.75">
      <c r="A15" s="113" t="s">
        <v>135</v>
      </c>
      <c r="B15" s="110"/>
      <c r="C15" s="110"/>
      <c r="D15" s="110"/>
      <c r="E15" s="110"/>
      <c r="F15" s="110"/>
      <c r="G15" s="110"/>
    </row>
    <row r="16" spans="1:7" ht="12.75">
      <c r="A16" s="110"/>
      <c r="B16" s="110"/>
      <c r="C16" s="110"/>
      <c r="D16" s="110"/>
      <c r="E16" s="110"/>
      <c r="F16" s="110"/>
      <c r="G16" s="110"/>
    </row>
    <row r="17" spans="1:7" ht="12.75">
      <c r="A17" s="110"/>
      <c r="B17" s="110"/>
      <c r="C17" s="110"/>
      <c r="D17" s="110"/>
      <c r="E17" s="114"/>
      <c r="F17" s="110"/>
      <c r="G17" s="114"/>
    </row>
    <row r="18" spans="1:7" ht="12.75">
      <c r="A18" s="110"/>
      <c r="B18" s="115" t="s">
        <v>5</v>
      </c>
      <c r="C18" s="110"/>
      <c r="D18" s="116">
        <v>5653774.344000011</v>
      </c>
      <c r="E18" s="117"/>
      <c r="F18" s="118">
        <f>+D18/D43*100</f>
        <v>12.18033750942624</v>
      </c>
      <c r="G18" s="117"/>
    </row>
    <row r="19" spans="1:7" ht="12.75">
      <c r="A19" s="110"/>
      <c r="B19" s="115" t="s">
        <v>7</v>
      </c>
      <c r="C19" s="110"/>
      <c r="D19" s="119">
        <v>1042072</v>
      </c>
      <c r="E19" s="117"/>
      <c r="F19" s="118">
        <f>+D19/D43*100</f>
        <v>2.2450115439419447</v>
      </c>
      <c r="G19" s="117"/>
    </row>
    <row r="20" spans="1:7" ht="12.75">
      <c r="A20" s="110"/>
      <c r="B20" s="115" t="s">
        <v>9</v>
      </c>
      <c r="C20" s="110"/>
      <c r="D20" s="120">
        <v>519452</v>
      </c>
      <c r="E20" s="117"/>
      <c r="F20" s="121">
        <f>+D20/D43*100</f>
        <v>1.1190932454990932</v>
      </c>
      <c r="G20" s="117"/>
    </row>
    <row r="21" spans="1:7" ht="12.75">
      <c r="A21" s="110"/>
      <c r="B21" s="110"/>
      <c r="C21" s="110"/>
      <c r="D21" s="119">
        <f>SUM(D18:D20)</f>
        <v>7215298.344000011</v>
      </c>
      <c r="E21" s="117"/>
      <c r="F21" s="122">
        <f>+D21/D43*100</f>
        <v>15.544442298867278</v>
      </c>
      <c r="G21" s="117"/>
    </row>
    <row r="22" spans="1:7" ht="12.75">
      <c r="A22" s="110"/>
      <c r="B22" s="110"/>
      <c r="C22" s="110"/>
      <c r="D22" s="123"/>
      <c r="E22" s="117"/>
      <c r="F22" s="124"/>
      <c r="G22" s="117"/>
    </row>
    <row r="23" spans="1:7" ht="12.75">
      <c r="A23" s="113" t="s">
        <v>136</v>
      </c>
      <c r="B23" s="110"/>
      <c r="C23" s="110"/>
      <c r="D23" s="123"/>
      <c r="E23" s="110"/>
      <c r="F23" s="124"/>
      <c r="G23" s="110"/>
    </row>
    <row r="24" spans="1:7" ht="12.75">
      <c r="A24" s="110"/>
      <c r="B24" s="110"/>
      <c r="C24" s="125"/>
      <c r="D24" s="126"/>
      <c r="E24" s="117"/>
      <c r="F24" s="127"/>
      <c r="G24" s="117"/>
    </row>
    <row r="25" spans="1:7" ht="12.75">
      <c r="A25" s="110"/>
      <c r="B25" s="115" t="s">
        <v>17</v>
      </c>
      <c r="C25" s="115"/>
      <c r="D25" s="119">
        <v>450000</v>
      </c>
      <c r="E25" s="117"/>
      <c r="F25" s="128">
        <f>+D25/D43*100</f>
        <v>0.9694677476929379</v>
      </c>
      <c r="G25" s="117"/>
    </row>
    <row r="26" spans="1:7" ht="12.75">
      <c r="A26" s="129"/>
      <c r="B26" s="115" t="s">
        <v>20</v>
      </c>
      <c r="C26" s="115"/>
      <c r="D26" s="119">
        <v>27136828</v>
      </c>
      <c r="E26" s="130"/>
      <c r="F26" s="128">
        <f>+D26/D43*100</f>
        <v>58.46284337931256</v>
      </c>
      <c r="G26" s="130"/>
    </row>
    <row r="27" spans="1:7" ht="12.75">
      <c r="A27" s="129"/>
      <c r="B27" s="115" t="s">
        <v>23</v>
      </c>
      <c r="C27" s="115"/>
      <c r="D27" s="119">
        <v>4911054</v>
      </c>
      <c r="E27" s="110"/>
      <c r="F27" s="128">
        <f>+D27/D43*100</f>
        <v>10.580241022618651</v>
      </c>
      <c r="G27" s="110"/>
    </row>
    <row r="28" spans="1:7" ht="12.75">
      <c r="A28" s="110"/>
      <c r="B28" s="115" t="s">
        <v>26</v>
      </c>
      <c r="C28" s="115"/>
      <c r="D28" s="119">
        <v>4867465</v>
      </c>
      <c r="E28" s="110"/>
      <c r="F28" s="128">
        <f>+D28/D43*100</f>
        <v>10.486334067831567</v>
      </c>
      <c r="G28" s="110"/>
    </row>
    <row r="29" spans="1:7" ht="12.75">
      <c r="A29" s="129"/>
      <c r="B29" s="115" t="s">
        <v>30</v>
      </c>
      <c r="C29" s="115"/>
      <c r="D29" s="119">
        <v>3719072</v>
      </c>
      <c r="E29" s="110"/>
      <c r="F29" s="128">
        <f>+D29/D43*100</f>
        <v>8.0122674563286</v>
      </c>
      <c r="G29" s="110"/>
    </row>
    <row r="30" spans="1:9" ht="12.75">
      <c r="A30" s="129"/>
      <c r="B30" s="115" t="s">
        <v>33</v>
      </c>
      <c r="C30" s="115"/>
      <c r="D30" s="119">
        <v>405073</v>
      </c>
      <c r="E30" s="110"/>
      <c r="F30" s="128">
        <f>+D30/D43*100</f>
        <v>0.8726782421360475</v>
      </c>
      <c r="G30" s="110"/>
      <c r="I30" s="116"/>
    </row>
    <row r="31" spans="1:7" ht="12.75">
      <c r="A31" s="129"/>
      <c r="B31" s="115" t="s">
        <v>137</v>
      </c>
      <c r="C31" s="115"/>
      <c r="D31" s="119">
        <v>702142</v>
      </c>
      <c r="E31" s="117"/>
      <c r="F31" s="128">
        <f>+D31/D43*100</f>
        <v>1.5126756073346994</v>
      </c>
      <c r="G31" s="117"/>
    </row>
    <row r="32" spans="1:7" ht="12.75">
      <c r="A32" s="110"/>
      <c r="B32" s="115" t="s">
        <v>38</v>
      </c>
      <c r="C32" s="115"/>
      <c r="D32" s="119">
        <v>-3171527</v>
      </c>
      <c r="E32" s="110"/>
      <c r="F32" s="128">
        <f>+D32/D43*100</f>
        <v>-6.832651416527423</v>
      </c>
      <c r="G32" s="110"/>
    </row>
    <row r="33" spans="1:7" ht="12.75">
      <c r="A33" s="110"/>
      <c r="B33" s="129"/>
      <c r="C33" s="129"/>
      <c r="D33" s="131"/>
      <c r="E33" s="117"/>
      <c r="F33" s="127"/>
      <c r="G33" s="117"/>
    </row>
    <row r="34" spans="1:7" ht="12.75">
      <c r="A34" s="110"/>
      <c r="B34" s="110"/>
      <c r="C34" s="129"/>
      <c r="D34" s="132"/>
      <c r="E34" s="117"/>
      <c r="F34" s="133"/>
      <c r="G34" s="117"/>
    </row>
    <row r="35" spans="1:7" ht="12.75">
      <c r="A35" s="110"/>
      <c r="B35" s="113" t="s">
        <v>138</v>
      </c>
      <c r="D35" s="119">
        <f>SUM(D24:D33)</f>
        <v>39020107</v>
      </c>
      <c r="E35" s="134"/>
      <c r="F35" s="118">
        <f>+D35/D43*100</f>
        <v>84.06385610672764</v>
      </c>
      <c r="G35" s="134"/>
    </row>
    <row r="36" spans="1:7" ht="12.75">
      <c r="A36" s="110"/>
      <c r="B36" s="110"/>
      <c r="C36" s="113"/>
      <c r="D36" s="126"/>
      <c r="E36" s="130"/>
      <c r="F36" s="135"/>
      <c r="G36" s="130"/>
    </row>
    <row r="37" spans="1:7" ht="12.75">
      <c r="A37" s="113" t="s">
        <v>139</v>
      </c>
      <c r="B37" s="110"/>
      <c r="C37" s="110"/>
      <c r="D37" s="123"/>
      <c r="E37" s="117"/>
      <c r="F37" s="124"/>
      <c r="G37" s="117"/>
    </row>
    <row r="38" spans="1:7" ht="12.75">
      <c r="A38" s="110"/>
      <c r="B38" s="110"/>
      <c r="C38" s="110"/>
      <c r="D38" s="136"/>
      <c r="E38" s="110"/>
      <c r="F38" s="127"/>
      <c r="G38" s="110"/>
    </row>
    <row r="39" spans="1:7" ht="12.75">
      <c r="A39" s="110"/>
      <c r="B39" s="110" t="s">
        <v>140</v>
      </c>
      <c r="C39" s="110"/>
      <c r="D39" s="119">
        <v>181817</v>
      </c>
      <c r="E39" s="110"/>
      <c r="F39" s="118">
        <f>+D39/D43</f>
        <v>0.0039170159440508195</v>
      </c>
      <c r="G39" s="110"/>
    </row>
    <row r="40" spans="1:7" ht="12.75">
      <c r="A40" s="110"/>
      <c r="B40" s="110"/>
      <c r="C40" s="110"/>
      <c r="D40" s="126"/>
      <c r="E40" s="117"/>
      <c r="F40" s="127"/>
      <c r="G40" s="117"/>
    </row>
    <row r="41" spans="1:7" ht="12.75">
      <c r="A41" s="110"/>
      <c r="B41" s="110"/>
      <c r="C41" s="110"/>
      <c r="D41" s="137"/>
      <c r="E41" s="117"/>
      <c r="F41" s="138"/>
      <c r="G41" s="117"/>
    </row>
    <row r="42" spans="1:7" ht="12.75">
      <c r="A42" s="110"/>
      <c r="B42" s="110"/>
      <c r="C42" s="110"/>
      <c r="D42" s="130"/>
      <c r="E42" s="110"/>
      <c r="F42" s="135"/>
      <c r="G42" s="110"/>
    </row>
    <row r="43" spans="1:7" ht="13.5" thickBot="1">
      <c r="A43" s="110"/>
      <c r="B43" s="113" t="s">
        <v>141</v>
      </c>
      <c r="D43" s="139">
        <f>+D21+D35+D39</f>
        <v>46417222.34400001</v>
      </c>
      <c r="E43" s="110"/>
      <c r="F43" s="140">
        <f>(F39+F35+F21)/100</f>
        <v>0.9961221542153897</v>
      </c>
      <c r="G43" s="110"/>
    </row>
    <row r="44" spans="1:7" ht="13.5" thickTop="1">
      <c r="A44" s="110"/>
      <c r="B44" s="110"/>
      <c r="C44" s="110"/>
      <c r="D44" s="110"/>
      <c r="E44" s="110"/>
      <c r="F44" s="110"/>
      <c r="G44" s="110"/>
    </row>
    <row r="45" spans="1:7" ht="12.75">
      <c r="A45" s="111"/>
      <c r="B45" s="110"/>
      <c r="C45" s="110"/>
      <c r="D45" s="141"/>
      <c r="E45" s="110"/>
      <c r="F45" s="142"/>
      <c r="G45" s="110"/>
    </row>
    <row r="46" spans="1:7" ht="12.75">
      <c r="A46" s="110" t="s">
        <v>142</v>
      </c>
      <c r="B46" s="110"/>
      <c r="C46" s="110"/>
      <c r="D46" s="142"/>
      <c r="E46" s="110"/>
      <c r="F46" s="110"/>
      <c r="G46" s="110"/>
    </row>
    <row r="47" spans="2:7" ht="12.75">
      <c r="B47" s="110"/>
      <c r="C47" s="110"/>
      <c r="D47" s="142"/>
      <c r="E47" s="142"/>
      <c r="F47" s="110"/>
      <c r="G47" s="142"/>
    </row>
    <row r="49" ht="12.75">
      <c r="D49" s="143"/>
    </row>
  </sheetData>
  <sheetProtection/>
  <mergeCells count="5">
    <mergeCell ref="A4:G4"/>
    <mergeCell ref="A5:G5"/>
    <mergeCell ref="A6:G6"/>
    <mergeCell ref="A7:G7"/>
    <mergeCell ref="D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zoomScalePageLayoutView="0" workbookViewId="0" topLeftCell="A25">
      <selection activeCell="F61" sqref="F61"/>
    </sheetView>
  </sheetViews>
  <sheetFormatPr defaultColWidth="11.421875" defaultRowHeight="12.75"/>
  <cols>
    <col min="1" max="1" width="2.8515625" style="105" customWidth="1"/>
    <col min="2" max="2" width="4.8515625" style="105" customWidth="1"/>
    <col min="3" max="3" width="35.421875" style="105" customWidth="1"/>
    <col min="4" max="4" width="12.28125" style="105" bestFit="1" customWidth="1"/>
    <col min="5" max="5" width="2.7109375" style="105" customWidth="1"/>
    <col min="6" max="6" width="10.28125" style="105" bestFit="1" customWidth="1"/>
    <col min="7" max="7" width="2.7109375" style="105" customWidth="1"/>
    <col min="8" max="8" width="4.7109375" style="105" customWidth="1"/>
    <col min="9" max="16384" width="11.421875" style="105" customWidth="1"/>
  </cols>
  <sheetData>
    <row r="1" ht="12.75">
      <c r="H1" s="105">
        <v>2.2</v>
      </c>
    </row>
    <row r="4" spans="1:8" ht="12.75">
      <c r="A4" s="253" t="str">
        <f>+'BG-1'!A4:G4</f>
        <v>PARTIDO REVOLUCIONARIO INSTITUCIONAL</v>
      </c>
      <c r="B4" s="253"/>
      <c r="C4" s="253"/>
      <c r="D4" s="253"/>
      <c r="E4" s="253"/>
      <c r="F4" s="253"/>
      <c r="G4" s="253"/>
      <c r="H4" s="109"/>
    </row>
    <row r="5" spans="1:256" ht="12.75">
      <c r="A5" s="253" t="s">
        <v>129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pans="1:7" ht="12.75">
      <c r="A6" s="254" t="s">
        <v>130</v>
      </c>
      <c r="B6" s="254"/>
      <c r="C6" s="254"/>
      <c r="D6" s="254"/>
      <c r="E6" s="254"/>
      <c r="F6" s="254"/>
      <c r="G6" s="254"/>
    </row>
    <row r="7" spans="1:8" ht="12.75">
      <c r="A7" s="254" t="s">
        <v>131</v>
      </c>
      <c r="B7" s="254"/>
      <c r="C7" s="254"/>
      <c r="D7" s="254"/>
      <c r="E7" s="254"/>
      <c r="F7" s="254"/>
      <c r="G7" s="254"/>
      <c r="H7" s="110"/>
    </row>
    <row r="8" spans="1:8" ht="12.75">
      <c r="A8" s="144"/>
      <c r="B8" s="144"/>
      <c r="C8" s="144"/>
      <c r="D8" s="144"/>
      <c r="E8" s="144"/>
      <c r="F8" s="144"/>
      <c r="G8" s="144"/>
      <c r="H8" s="110"/>
    </row>
    <row r="9" spans="1:8" ht="12.75">
      <c r="A9" s="144"/>
      <c r="B9" s="144"/>
      <c r="C9" s="144"/>
      <c r="D9" s="253">
        <v>2014</v>
      </c>
      <c r="E9" s="253"/>
      <c r="F9" s="253"/>
      <c r="G9" s="111"/>
      <c r="H9" s="110"/>
    </row>
    <row r="10" spans="1:8" ht="12.75">
      <c r="A10" s="110"/>
      <c r="B10" s="110"/>
      <c r="C10" s="110"/>
      <c r="D10" s="111" t="s">
        <v>132</v>
      </c>
      <c r="E10" s="111"/>
      <c r="F10" s="112" t="s">
        <v>133</v>
      </c>
      <c r="G10" s="111"/>
      <c r="H10" s="110"/>
    </row>
    <row r="11" spans="1:8" ht="12.75">
      <c r="A11" s="110"/>
      <c r="B11" s="110"/>
      <c r="C11" s="110"/>
      <c r="D11" s="111"/>
      <c r="E11" s="110"/>
      <c r="F11" s="111"/>
      <c r="G11" s="110"/>
      <c r="H11" s="110"/>
    </row>
    <row r="12" spans="1:8" ht="12.75">
      <c r="A12" s="113" t="s">
        <v>143</v>
      </c>
      <c r="B12" s="110"/>
      <c r="C12" s="110"/>
      <c r="D12" s="110"/>
      <c r="E12" s="110"/>
      <c r="F12" s="110"/>
      <c r="G12" s="110"/>
      <c r="H12" s="110"/>
    </row>
    <row r="13" spans="1:8" ht="12.75">
      <c r="A13" s="110"/>
      <c r="B13" s="110"/>
      <c r="C13" s="110"/>
      <c r="D13" s="110"/>
      <c r="E13" s="110"/>
      <c r="F13" s="110"/>
      <c r="G13" s="110"/>
      <c r="H13" s="110"/>
    </row>
    <row r="14" spans="1:8" ht="12.75">
      <c r="A14" s="113" t="s">
        <v>144</v>
      </c>
      <c r="B14" s="110"/>
      <c r="C14" s="110"/>
      <c r="D14" s="110"/>
      <c r="E14" s="110"/>
      <c r="F14" s="110"/>
      <c r="G14" s="110"/>
      <c r="H14" s="110"/>
    </row>
    <row r="15" spans="1:8" ht="12.75">
      <c r="A15" s="110"/>
      <c r="B15" s="110"/>
      <c r="C15" s="110"/>
      <c r="D15" s="142"/>
      <c r="E15" s="110"/>
      <c r="F15" s="110"/>
      <c r="G15" s="110"/>
      <c r="H15" s="110"/>
    </row>
    <row r="16" spans="1:8" ht="12.75">
      <c r="A16" s="110"/>
      <c r="B16" s="110" t="s">
        <v>4</v>
      </c>
      <c r="C16" s="110"/>
      <c r="D16" s="116">
        <v>140637</v>
      </c>
      <c r="E16" s="114"/>
      <c r="F16" s="118">
        <f>+D16/D36*100</f>
        <v>0.3029845272435035</v>
      </c>
      <c r="G16" s="114"/>
      <c r="H16" s="110"/>
    </row>
    <row r="17" spans="1:8" ht="12.75">
      <c r="A17" s="110"/>
      <c r="B17" s="110" t="s">
        <v>145</v>
      </c>
      <c r="C17" s="110"/>
      <c r="D17" s="119">
        <v>13243818</v>
      </c>
      <c r="E17" s="114"/>
      <c r="F17" s="118">
        <f>+D17/D36*100</f>
        <v>28.532121245682156</v>
      </c>
      <c r="G17" s="114"/>
      <c r="H17" s="110"/>
    </row>
    <row r="18" spans="1:8" ht="12.75">
      <c r="A18" s="110"/>
      <c r="B18" s="110" t="s">
        <v>146</v>
      </c>
      <c r="C18" s="110"/>
      <c r="D18" s="119">
        <v>1268894</v>
      </c>
      <c r="E18" s="114"/>
      <c r="F18" s="118">
        <f>+D18/D36*100</f>
        <v>2.7336707176071595</v>
      </c>
      <c r="G18" s="114"/>
      <c r="H18" s="110"/>
    </row>
    <row r="19" spans="1:8" ht="12.75">
      <c r="A19" s="110"/>
      <c r="B19" s="110" t="s">
        <v>147</v>
      </c>
      <c r="C19" s="110"/>
      <c r="D19" s="119">
        <v>12444865</v>
      </c>
      <c r="E19" s="114"/>
      <c r="F19" s="118">
        <f>+D19/D36*100</f>
        <v>26.810878635310925</v>
      </c>
      <c r="G19" s="114"/>
      <c r="H19" s="110"/>
    </row>
    <row r="20" spans="1:8" ht="12.75">
      <c r="A20" s="110"/>
      <c r="B20" s="110"/>
      <c r="C20" s="110"/>
      <c r="D20" s="145"/>
      <c r="E20" s="117"/>
      <c r="F20" s="138"/>
      <c r="G20" s="117"/>
      <c r="H20" s="110"/>
    </row>
    <row r="21" spans="1:8" ht="12.75">
      <c r="A21" s="110"/>
      <c r="B21" s="110"/>
      <c r="C21" s="110"/>
      <c r="D21" s="146"/>
      <c r="E21" s="117"/>
      <c r="F21" s="127"/>
      <c r="G21" s="117"/>
      <c r="H21" s="110"/>
    </row>
    <row r="22" spans="1:8" ht="12.75">
      <c r="A22" s="110"/>
      <c r="B22" s="113" t="s">
        <v>148</v>
      </c>
      <c r="D22" s="119">
        <f>SUM(D16:D21)</f>
        <v>27098214</v>
      </c>
      <c r="E22" s="117"/>
      <c r="F22" s="118">
        <f>SUM(F16:F21)</f>
        <v>58.37965512584374</v>
      </c>
      <c r="G22" s="117"/>
      <c r="H22" s="110"/>
    </row>
    <row r="23" spans="1:8" ht="12.75">
      <c r="A23" s="110"/>
      <c r="B23" s="110"/>
      <c r="C23" s="113"/>
      <c r="D23" s="146"/>
      <c r="E23" s="117"/>
      <c r="F23" s="127"/>
      <c r="G23" s="117"/>
      <c r="H23" s="110"/>
    </row>
    <row r="24" spans="1:8" ht="12.75">
      <c r="A24" s="110"/>
      <c r="B24" s="110"/>
      <c r="C24" s="113"/>
      <c r="D24" s="146"/>
      <c r="E24" s="117"/>
      <c r="F24" s="127"/>
      <c r="G24" s="117"/>
      <c r="H24" s="110"/>
    </row>
    <row r="25" spans="1:8" ht="12.75">
      <c r="A25" s="113" t="s">
        <v>36</v>
      </c>
      <c r="B25" s="110"/>
      <c r="C25" s="113"/>
      <c r="D25" s="146"/>
      <c r="E25" s="117"/>
      <c r="F25" s="127"/>
      <c r="G25" s="117"/>
      <c r="H25" s="110"/>
    </row>
    <row r="26" spans="1:8" ht="12.75">
      <c r="A26" s="113"/>
      <c r="B26" s="110"/>
      <c r="C26" s="113"/>
      <c r="D26" s="146"/>
      <c r="E26" s="117"/>
      <c r="F26" s="127"/>
      <c r="G26" s="117"/>
      <c r="H26" s="110"/>
    </row>
    <row r="27" spans="1:8" ht="12.75">
      <c r="A27" s="110"/>
      <c r="B27" s="110" t="s">
        <v>149</v>
      </c>
      <c r="C27" s="113"/>
      <c r="D27" s="119">
        <v>31460305</v>
      </c>
      <c r="E27" s="117"/>
      <c r="F27" s="128">
        <f>+D27/D36*100</f>
        <v>67.77722532023172</v>
      </c>
      <c r="G27" s="117"/>
      <c r="H27" s="110"/>
    </row>
    <row r="28" spans="1:8" ht="12.75">
      <c r="A28" s="110"/>
      <c r="B28" s="110" t="s">
        <v>150</v>
      </c>
      <c r="C28" s="113"/>
      <c r="D28" s="119">
        <v>18786606</v>
      </c>
      <c r="E28" s="117"/>
      <c r="F28" s="128">
        <f>+D28/D36*100</f>
        <v>40.47335293997999</v>
      </c>
      <c r="G28" s="117"/>
      <c r="H28" s="110"/>
    </row>
    <row r="29" spans="1:8" ht="12.75">
      <c r="A29" s="110"/>
      <c r="B29" s="110" t="s">
        <v>151</v>
      </c>
      <c r="C29" s="113"/>
      <c r="D29" s="119">
        <v>-30247473</v>
      </c>
      <c r="E29" s="117"/>
      <c r="F29" s="128">
        <f>+D29/D36*100</f>
        <v>-65.16433305044644</v>
      </c>
      <c r="G29" s="117"/>
      <c r="H29" s="110"/>
    </row>
    <row r="30" spans="1:8" ht="12.75">
      <c r="A30" s="110"/>
      <c r="B30" s="110" t="s">
        <v>152</v>
      </c>
      <c r="C30" s="113"/>
      <c r="D30" s="119">
        <v>-680430.2099999934</v>
      </c>
      <c r="E30" s="117"/>
      <c r="F30" s="128">
        <f>+D30/D36*100</f>
        <v>-1.4659003356090206</v>
      </c>
      <c r="G30" s="117"/>
      <c r="H30" s="110"/>
    </row>
    <row r="31" spans="1:8" ht="12.75">
      <c r="A31" s="110"/>
      <c r="B31" s="110"/>
      <c r="C31" s="110"/>
      <c r="D31" s="145"/>
      <c r="E31" s="110"/>
      <c r="F31" s="138"/>
      <c r="G31" s="110"/>
      <c r="H31" s="110"/>
    </row>
    <row r="32" spans="1:8" ht="12.75">
      <c r="A32" s="110"/>
      <c r="B32" s="110"/>
      <c r="C32" s="110"/>
      <c r="D32" s="146"/>
      <c r="E32" s="110"/>
      <c r="F32" s="127"/>
      <c r="G32" s="110"/>
      <c r="H32" s="110"/>
    </row>
    <row r="33" spans="1:8" ht="12.75">
      <c r="A33" s="110"/>
      <c r="B33" s="113" t="s">
        <v>153</v>
      </c>
      <c r="D33" s="119">
        <f>SUM(D27:D31)</f>
        <v>19319007.790000007</v>
      </c>
      <c r="E33" s="110"/>
      <c r="F33" s="118">
        <f>SUM(F27:F32)</f>
        <v>41.620344874156245</v>
      </c>
      <c r="G33" s="110"/>
      <c r="H33" s="110"/>
    </row>
    <row r="34" spans="1:8" ht="12.75">
      <c r="A34" s="110"/>
      <c r="B34" s="110"/>
      <c r="C34" s="113"/>
      <c r="D34" s="145"/>
      <c r="E34" s="110"/>
      <c r="F34" s="138"/>
      <c r="G34" s="110"/>
      <c r="H34" s="110"/>
    </row>
    <row r="35" spans="1:8" ht="12.75">
      <c r="A35" s="110"/>
      <c r="B35" s="110"/>
      <c r="C35" s="110"/>
      <c r="D35" s="114"/>
      <c r="E35" s="110"/>
      <c r="F35" s="127"/>
      <c r="G35" s="110"/>
      <c r="H35" s="110"/>
    </row>
    <row r="36" spans="1:8" ht="13.5" thickBot="1">
      <c r="A36" s="110"/>
      <c r="B36" s="113" t="s">
        <v>154</v>
      </c>
      <c r="C36" s="113"/>
      <c r="D36" s="139">
        <f>SUM(D22)+D33</f>
        <v>46417221.79000001</v>
      </c>
      <c r="E36" s="117"/>
      <c r="F36" s="147">
        <f>+(F22+F33)/100</f>
        <v>0.9999999999999999</v>
      </c>
      <c r="G36" s="117"/>
      <c r="H36" s="110"/>
    </row>
    <row r="37" spans="1:8" ht="13.5" thickTop="1">
      <c r="A37" s="148"/>
      <c r="B37" s="149"/>
      <c r="C37" s="149"/>
      <c r="D37" s="150"/>
      <c r="E37" s="151"/>
      <c r="F37" s="152"/>
      <c r="G37" s="151"/>
      <c r="H37" s="148"/>
    </row>
    <row r="38" spans="1:8" ht="12.75">
      <c r="A38" s="148"/>
      <c r="B38" s="149"/>
      <c r="C38" s="149"/>
      <c r="D38" s="150"/>
      <c r="E38" s="151"/>
      <c r="F38" s="152"/>
      <c r="G38" s="151"/>
      <c r="H38" s="148"/>
    </row>
    <row r="39" spans="1:8" ht="12.75">
      <c r="A39" s="148"/>
      <c r="B39" s="149"/>
      <c r="C39" s="149"/>
      <c r="D39" s="150"/>
      <c r="E39" s="151"/>
      <c r="F39" s="152"/>
      <c r="G39" s="151"/>
      <c r="H39" s="148"/>
    </row>
    <row r="40" spans="1:8" ht="12.75">
      <c r="A40" s="148"/>
      <c r="B40" s="149"/>
      <c r="C40" s="149"/>
      <c r="D40" s="150"/>
      <c r="E40" s="151"/>
      <c r="F40" s="153"/>
      <c r="G40" s="151"/>
      <c r="H40" s="148"/>
    </row>
    <row r="41" spans="1:8" ht="12.75">
      <c r="A41" s="148"/>
      <c r="B41" s="149"/>
      <c r="C41" s="149"/>
      <c r="D41" s="150"/>
      <c r="E41" s="151"/>
      <c r="F41" s="153"/>
      <c r="G41" s="151"/>
      <c r="H41" s="148"/>
    </row>
    <row r="42" spans="1:8" ht="12.75">
      <c r="A42" s="148"/>
      <c r="B42" s="148"/>
      <c r="C42" s="149"/>
      <c r="D42" s="150"/>
      <c r="E42" s="151"/>
      <c r="F42" s="153"/>
      <c r="G42" s="151"/>
      <c r="H42" s="148"/>
    </row>
    <row r="43" spans="2:7" ht="12.75">
      <c r="B43" s="148"/>
      <c r="C43" s="148"/>
      <c r="D43" s="148"/>
      <c r="E43" s="148"/>
      <c r="F43" s="148"/>
      <c r="G43" s="148"/>
    </row>
    <row r="44" spans="2:7" ht="12.75">
      <c r="B44" s="148"/>
      <c r="C44" s="148"/>
      <c r="D44" s="148"/>
      <c r="E44" s="148"/>
      <c r="F44" s="148"/>
      <c r="G44" s="148"/>
    </row>
    <row r="45" spans="1:7" ht="12.75">
      <c r="A45" s="255" t="s">
        <v>142</v>
      </c>
      <c r="B45" s="255"/>
      <c r="C45" s="255"/>
      <c r="D45" s="255"/>
      <c r="E45" s="255"/>
      <c r="F45" s="255"/>
      <c r="G45" s="255"/>
    </row>
  </sheetData>
  <sheetProtection/>
  <mergeCells count="42">
    <mergeCell ref="IL5:IR5"/>
    <mergeCell ref="IS5:IV5"/>
    <mergeCell ref="A6:G6"/>
    <mergeCell ref="A7:G7"/>
    <mergeCell ref="D9:F9"/>
    <mergeCell ref="HX5:ID5"/>
    <mergeCell ref="IE5:IK5"/>
    <mergeCell ref="EY5:FE5"/>
    <mergeCell ref="BZ5:CF5"/>
    <mergeCell ref="CG5:CM5"/>
    <mergeCell ref="CN5:CT5"/>
    <mergeCell ref="CU5:DA5"/>
    <mergeCell ref="DB5:DH5"/>
    <mergeCell ref="DI5:DO5"/>
    <mergeCell ref="AJ5:AP5"/>
    <mergeCell ref="AQ5:AW5"/>
    <mergeCell ref="A45:G45"/>
    <mergeCell ref="GV5:HB5"/>
    <mergeCell ref="HC5:HI5"/>
    <mergeCell ref="HJ5:HP5"/>
    <mergeCell ref="HQ5:HW5"/>
    <mergeCell ref="FF5:FL5"/>
    <mergeCell ref="FM5:FS5"/>
    <mergeCell ref="FT5:FZ5"/>
    <mergeCell ref="GA5:GG5"/>
    <mergeCell ref="GH5:GN5"/>
    <mergeCell ref="GO5:GU5"/>
    <mergeCell ref="DP5:DV5"/>
    <mergeCell ref="DW5:EC5"/>
    <mergeCell ref="ED5:EJ5"/>
    <mergeCell ref="EK5:EQ5"/>
    <mergeCell ref="ER5:EX5"/>
    <mergeCell ref="AX5:BD5"/>
    <mergeCell ref="BE5:BK5"/>
    <mergeCell ref="BL5:BR5"/>
    <mergeCell ref="BS5:BY5"/>
    <mergeCell ref="A4:G4"/>
    <mergeCell ref="A5:G5"/>
    <mergeCell ref="H5:N5"/>
    <mergeCell ref="O5:U5"/>
    <mergeCell ref="V5:AB5"/>
    <mergeCell ref="AC5:AI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0"/>
  <sheetViews>
    <sheetView zoomScale="110" zoomScaleNormal="110" zoomScalePageLayoutView="0" workbookViewId="0" topLeftCell="A40">
      <selection activeCell="F61" sqref="F61"/>
    </sheetView>
  </sheetViews>
  <sheetFormatPr defaultColWidth="11.421875" defaultRowHeight="12.75"/>
  <cols>
    <col min="1" max="1" width="11.421875" style="105" customWidth="1"/>
    <col min="2" max="2" width="3.00390625" style="105" customWidth="1"/>
    <col min="3" max="3" width="3.7109375" style="105" customWidth="1"/>
    <col min="4" max="4" width="11.421875" style="105" customWidth="1"/>
    <col min="5" max="5" width="13.7109375" style="105" customWidth="1"/>
    <col min="6" max="6" width="17.28125" style="105" customWidth="1"/>
    <col min="7" max="7" width="13.57421875" style="105" customWidth="1"/>
    <col min="8" max="8" width="1.7109375" style="105" customWidth="1"/>
    <col min="9" max="9" width="8.28125" style="105" bestFit="1" customWidth="1"/>
    <col min="10" max="10" width="4.7109375" style="105" customWidth="1"/>
    <col min="11" max="16384" width="11.421875" style="105" customWidth="1"/>
  </cols>
  <sheetData>
    <row r="1" ht="12.75">
      <c r="J1" s="105">
        <v>3</v>
      </c>
    </row>
    <row r="2" spans="3:10" ht="12.75">
      <c r="C2" s="256" t="s">
        <v>128</v>
      </c>
      <c r="D2" s="256"/>
      <c r="E2" s="256"/>
      <c r="F2" s="256"/>
      <c r="G2" s="256"/>
      <c r="H2" s="256"/>
      <c r="I2" s="256"/>
      <c r="J2" s="256"/>
    </row>
    <row r="3" spans="3:10" ht="12.75">
      <c r="C3" s="256" t="s">
        <v>129</v>
      </c>
      <c r="D3" s="256"/>
      <c r="E3" s="256"/>
      <c r="F3" s="256"/>
      <c r="G3" s="256"/>
      <c r="H3" s="256"/>
      <c r="I3" s="256"/>
      <c r="J3" s="256"/>
    </row>
    <row r="4" spans="3:10" s="154" customFormat="1" ht="12.75">
      <c r="C4" s="257" t="s">
        <v>155</v>
      </c>
      <c r="D4" s="257"/>
      <c r="E4" s="257"/>
      <c r="F4" s="257"/>
      <c r="G4" s="257"/>
      <c r="H4" s="257"/>
      <c r="I4" s="257"/>
      <c r="J4" s="257"/>
    </row>
    <row r="6" spans="3:10" ht="12.75">
      <c r="C6" s="155"/>
      <c r="D6" s="155"/>
      <c r="E6" s="155"/>
      <c r="F6" s="155"/>
      <c r="G6" s="258">
        <v>2014</v>
      </c>
      <c r="H6" s="258"/>
      <c r="I6" s="258"/>
      <c r="J6" s="156"/>
    </row>
    <row r="7" spans="3:10" ht="12.75">
      <c r="C7" s="155"/>
      <c r="D7" s="155"/>
      <c r="E7" s="155"/>
      <c r="F7" s="155"/>
      <c r="G7" s="157" t="s">
        <v>132</v>
      </c>
      <c r="H7" s="157"/>
      <c r="I7" s="157" t="s">
        <v>133</v>
      </c>
      <c r="J7" s="156"/>
    </row>
    <row r="8" spans="3:10" ht="12.75">
      <c r="C8" s="155"/>
      <c r="D8" s="155"/>
      <c r="E8" s="155"/>
      <c r="F8" s="155"/>
      <c r="G8" s="155"/>
      <c r="H8" s="155"/>
      <c r="I8" s="155"/>
      <c r="J8" s="155"/>
    </row>
    <row r="9" spans="2:10" ht="12.75">
      <c r="B9" s="154" t="s">
        <v>58</v>
      </c>
      <c r="D9" s="155"/>
      <c r="E9" s="155"/>
      <c r="F9" s="155"/>
      <c r="G9" s="158"/>
      <c r="H9" s="158"/>
      <c r="I9" s="159"/>
      <c r="J9" s="158"/>
    </row>
    <row r="10" spans="3:10" ht="12.75">
      <c r="C10" s="155"/>
      <c r="D10" s="155"/>
      <c r="E10" s="155"/>
      <c r="F10" s="155"/>
      <c r="G10" s="158"/>
      <c r="H10" s="158"/>
      <c r="I10" s="159"/>
      <c r="J10" s="158"/>
    </row>
    <row r="11" spans="3:10" ht="12.75">
      <c r="C11" s="154" t="s">
        <v>59</v>
      </c>
      <c r="E11" s="155"/>
      <c r="F11" s="155"/>
      <c r="G11" s="158"/>
      <c r="H11" s="158"/>
      <c r="I11" s="159"/>
      <c r="J11" s="158"/>
    </row>
    <row r="12" spans="3:10" ht="12.75">
      <c r="C12" s="155"/>
      <c r="E12" s="155"/>
      <c r="F12" s="155"/>
      <c r="G12" s="158"/>
      <c r="H12" s="158"/>
      <c r="I12" s="159"/>
      <c r="J12" s="158"/>
    </row>
    <row r="13" spans="3:10" ht="12.75">
      <c r="C13" s="155"/>
      <c r="D13" s="105" t="s">
        <v>60</v>
      </c>
      <c r="E13" s="155"/>
      <c r="F13" s="155"/>
      <c r="G13" s="160">
        <v>63515634</v>
      </c>
      <c r="H13" s="158"/>
      <c r="I13" s="161">
        <f>+G13/G38*100</f>
        <v>88.07405695868445</v>
      </c>
      <c r="J13" s="158"/>
    </row>
    <row r="14" spans="3:10" ht="12.75">
      <c r="C14" s="155"/>
      <c r="D14" s="105" t="s">
        <v>61</v>
      </c>
      <c r="E14" s="155"/>
      <c r="F14" s="155"/>
      <c r="G14" s="119">
        <v>1905469</v>
      </c>
      <c r="H14" s="158"/>
      <c r="I14" s="161">
        <f>+G14/G38*100</f>
        <v>2.642221681027501</v>
      </c>
      <c r="J14" s="158"/>
    </row>
    <row r="15" spans="3:10" ht="12.75">
      <c r="C15" s="155"/>
      <c r="E15" s="155"/>
      <c r="F15" s="155"/>
      <c r="G15" s="120"/>
      <c r="H15" s="158"/>
      <c r="I15" s="162"/>
      <c r="J15" s="158"/>
    </row>
    <row r="16" spans="3:10" ht="12.75">
      <c r="C16" s="155"/>
      <c r="D16" s="105" t="s">
        <v>62</v>
      </c>
      <c r="E16" s="155"/>
      <c r="F16" s="155"/>
      <c r="G16" s="163">
        <f>SUM(G13:G15)</f>
        <v>65421103</v>
      </c>
      <c r="H16" s="164"/>
      <c r="I16" s="165">
        <f>SUM(I13:I15)</f>
        <v>90.71627863971196</v>
      </c>
      <c r="J16" s="158"/>
    </row>
    <row r="17" spans="3:10" ht="12.75">
      <c r="C17" s="155"/>
      <c r="E17" s="155"/>
      <c r="F17" s="155"/>
      <c r="G17" s="131"/>
      <c r="H17" s="164"/>
      <c r="I17" s="159"/>
      <c r="J17" s="158"/>
    </row>
    <row r="18" spans="3:10" ht="12.75">
      <c r="C18" s="154" t="s">
        <v>70</v>
      </c>
      <c r="E18" s="155"/>
      <c r="F18" s="155"/>
      <c r="G18" s="131"/>
      <c r="H18" s="164"/>
      <c r="I18" s="159"/>
      <c r="J18" s="158"/>
    </row>
    <row r="19" spans="3:10" ht="12.75">
      <c r="C19" s="154"/>
      <c r="E19" s="155"/>
      <c r="F19" s="155"/>
      <c r="G19" s="131"/>
      <c r="H19" s="164"/>
      <c r="I19" s="159"/>
      <c r="J19" s="158"/>
    </row>
    <row r="20" spans="3:10" ht="12.75">
      <c r="C20" s="155"/>
      <c r="D20" s="105" t="s">
        <v>71</v>
      </c>
      <c r="E20" s="155"/>
      <c r="F20" s="155"/>
      <c r="G20" s="119">
        <v>999858</v>
      </c>
      <c r="H20" s="164"/>
      <c r="I20" s="161">
        <f>+G20/G38*100</f>
        <v>1.3864547182603313</v>
      </c>
      <c r="J20" s="158"/>
    </row>
    <row r="21" spans="3:10" ht="12.75">
      <c r="C21" s="155"/>
      <c r="D21" s="105" t="s">
        <v>72</v>
      </c>
      <c r="E21" s="155"/>
      <c r="F21" s="155"/>
      <c r="G21" s="119">
        <v>4910292</v>
      </c>
      <c r="H21" s="164"/>
      <c r="I21" s="161">
        <f>+G21/G38*100</f>
        <v>6.808864370176523</v>
      </c>
      <c r="J21" s="158"/>
    </row>
    <row r="22" spans="3:10" ht="12.75">
      <c r="C22" s="155"/>
      <c r="E22" s="155"/>
      <c r="F22" s="155"/>
      <c r="G22" s="120"/>
      <c r="H22" s="164"/>
      <c r="I22" s="162"/>
      <c r="J22" s="158"/>
    </row>
    <row r="23" spans="3:10" ht="12.75">
      <c r="C23" s="155"/>
      <c r="D23" s="105" t="s">
        <v>73</v>
      </c>
      <c r="E23" s="155"/>
      <c r="F23" s="155"/>
      <c r="G23" s="163">
        <f>SUM(G20:G22)</f>
        <v>5910150</v>
      </c>
      <c r="H23" s="164"/>
      <c r="I23" s="165">
        <f>SUM(I20:I22)</f>
        <v>8.195319088436854</v>
      </c>
      <c r="J23" s="158"/>
    </row>
    <row r="24" spans="3:10" ht="12.75">
      <c r="C24" s="155"/>
      <c r="E24" s="155"/>
      <c r="F24" s="155"/>
      <c r="G24" s="131"/>
      <c r="H24" s="164"/>
      <c r="I24" s="159"/>
      <c r="J24" s="158"/>
    </row>
    <row r="25" spans="3:10" ht="12.75">
      <c r="C25" s="154" t="s">
        <v>74</v>
      </c>
      <c r="E25" s="155"/>
      <c r="F25" s="155"/>
      <c r="G25" s="131"/>
      <c r="H25" s="164"/>
      <c r="I25" s="159"/>
      <c r="J25" s="158"/>
    </row>
    <row r="26" spans="3:10" ht="12.75">
      <c r="C26" s="155"/>
      <c r="E26" s="155"/>
      <c r="F26" s="155"/>
      <c r="G26" s="131"/>
      <c r="H26" s="164"/>
      <c r="I26" s="159"/>
      <c r="J26" s="158"/>
    </row>
    <row r="27" spans="3:10" ht="12.75">
      <c r="C27" s="155"/>
      <c r="D27" s="105" t="s">
        <v>75</v>
      </c>
      <c r="E27" s="155"/>
      <c r="F27" s="155"/>
      <c r="G27" s="119">
        <v>655753</v>
      </c>
      <c r="H27" s="164"/>
      <c r="I27" s="161">
        <f>+G27/G38*100</f>
        <v>0.9093009615999141</v>
      </c>
      <c r="J27" s="158"/>
    </row>
    <row r="28" spans="3:10" ht="12.75">
      <c r="C28" s="155"/>
      <c r="D28" s="105" t="s">
        <v>76</v>
      </c>
      <c r="E28" s="155"/>
      <c r="F28" s="155"/>
      <c r="G28" s="119">
        <v>129147</v>
      </c>
      <c r="H28" s="164"/>
      <c r="I28" s="161">
        <f>+G28/G38*100</f>
        <v>0.17908189712855926</v>
      </c>
      <c r="J28" s="158"/>
    </row>
    <row r="29" spans="3:10" ht="12.75">
      <c r="C29" s="155"/>
      <c r="E29" s="155"/>
      <c r="F29" s="155"/>
      <c r="G29" s="120"/>
      <c r="H29" s="164"/>
      <c r="I29" s="162"/>
      <c r="J29" s="158"/>
    </row>
    <row r="30" spans="3:10" ht="12.75">
      <c r="C30" s="155"/>
      <c r="D30" s="105" t="s">
        <v>77</v>
      </c>
      <c r="E30" s="155"/>
      <c r="F30" s="155"/>
      <c r="G30" s="163">
        <f>SUM(G27:G29)</f>
        <v>784900</v>
      </c>
      <c r="H30" s="164"/>
      <c r="I30" s="165">
        <f>SUM(I27:I29)</f>
        <v>1.0883828587284734</v>
      </c>
      <c r="J30" s="158"/>
    </row>
    <row r="31" spans="3:10" ht="12.75">
      <c r="C31" s="155"/>
      <c r="E31" s="155"/>
      <c r="F31" s="155"/>
      <c r="G31" s="131"/>
      <c r="H31" s="164"/>
      <c r="I31" s="159"/>
      <c r="J31" s="158"/>
    </row>
    <row r="32" spans="3:10" ht="12.75">
      <c r="C32" s="154" t="s">
        <v>80</v>
      </c>
      <c r="E32" s="155"/>
      <c r="F32" s="155"/>
      <c r="G32" s="131"/>
      <c r="H32" s="164"/>
      <c r="I32" s="159"/>
      <c r="J32" s="158"/>
    </row>
    <row r="33" spans="3:10" ht="12.75">
      <c r="C33" s="154"/>
      <c r="E33" s="155"/>
      <c r="F33" s="155"/>
      <c r="G33" s="131"/>
      <c r="H33" s="164"/>
      <c r="I33" s="159"/>
      <c r="J33" s="158"/>
    </row>
    <row r="34" spans="3:10" ht="12.75">
      <c r="C34" s="155"/>
      <c r="D34" s="105" t="s">
        <v>81</v>
      </c>
      <c r="E34" s="155"/>
      <c r="F34" s="155"/>
      <c r="G34" s="131">
        <v>14</v>
      </c>
      <c r="H34" s="164"/>
      <c r="I34" s="166">
        <f>+G34/G38*100</f>
        <v>1.9413122719070747E-05</v>
      </c>
      <c r="J34" s="158"/>
    </row>
    <row r="35" spans="3:10" ht="12.75">
      <c r="C35" s="155"/>
      <c r="E35" s="155"/>
      <c r="F35" s="155"/>
      <c r="G35" s="167"/>
      <c r="H35" s="164"/>
      <c r="I35" s="162"/>
      <c r="J35" s="158"/>
    </row>
    <row r="36" spans="3:10" ht="12.75">
      <c r="C36" s="155"/>
      <c r="D36" s="105" t="s">
        <v>82</v>
      </c>
      <c r="E36" s="155"/>
      <c r="F36" s="155"/>
      <c r="G36" s="163">
        <f>SUM(G34:G35)</f>
        <v>14</v>
      </c>
      <c r="H36" s="164"/>
      <c r="I36" s="161">
        <f>SUM(I34:I35)</f>
        <v>1.9413122719070747E-05</v>
      </c>
      <c r="J36" s="158"/>
    </row>
    <row r="37" spans="3:10" ht="12.75">
      <c r="C37" s="155"/>
      <c r="E37" s="155"/>
      <c r="F37" s="155"/>
      <c r="G37" s="167"/>
      <c r="H37" s="164"/>
      <c r="I37" s="162"/>
      <c r="J37" s="158"/>
    </row>
    <row r="38" spans="3:10" ht="12.75">
      <c r="C38" s="155"/>
      <c r="D38" s="154" t="s">
        <v>156</v>
      </c>
      <c r="E38" s="155"/>
      <c r="F38" s="155"/>
      <c r="G38" s="163">
        <f>+G16+G23+G30+G36</f>
        <v>72116167</v>
      </c>
      <c r="H38" s="164"/>
      <c r="I38" s="168">
        <f>+G38/G38</f>
        <v>1</v>
      </c>
      <c r="J38" s="158"/>
    </row>
    <row r="39" spans="3:10" ht="12.75">
      <c r="C39" s="155"/>
      <c r="E39" s="155"/>
      <c r="F39" s="155"/>
      <c r="G39" s="131"/>
      <c r="H39" s="164"/>
      <c r="I39" s="159"/>
      <c r="J39" s="158"/>
    </row>
    <row r="40" spans="2:10" ht="12.75">
      <c r="B40" s="154" t="s">
        <v>84</v>
      </c>
      <c r="E40" s="155"/>
      <c r="F40" s="155"/>
      <c r="G40" s="131"/>
      <c r="H40" s="164"/>
      <c r="I40" s="159"/>
      <c r="J40" s="158"/>
    </row>
    <row r="41" spans="3:10" ht="12.75">
      <c r="C41" s="155"/>
      <c r="E41" s="155"/>
      <c r="F41" s="155"/>
      <c r="G41" s="131"/>
      <c r="H41" s="164"/>
      <c r="I41" s="159"/>
      <c r="J41" s="158"/>
    </row>
    <row r="42" spans="3:10" ht="12.75">
      <c r="C42" s="154" t="s">
        <v>85</v>
      </c>
      <c r="E42" s="155"/>
      <c r="F42" s="155"/>
      <c r="G42" s="131"/>
      <c r="H42" s="164"/>
      <c r="I42" s="159"/>
      <c r="J42" s="158"/>
    </row>
    <row r="43" spans="3:10" ht="12.75">
      <c r="C43" s="154"/>
      <c r="E43" s="155"/>
      <c r="F43" s="155"/>
      <c r="G43" s="131"/>
      <c r="H43" s="164"/>
      <c r="I43" s="159"/>
      <c r="J43" s="158"/>
    </row>
    <row r="44" spans="3:10" ht="12.75">
      <c r="C44" s="155"/>
      <c r="D44" s="105" t="s">
        <v>86</v>
      </c>
      <c r="E44" s="155"/>
      <c r="F44" s="155"/>
      <c r="G44" s="119">
        <v>360952</v>
      </c>
      <c r="H44" s="164"/>
      <c r="I44" s="161">
        <f>+G44/G38*100</f>
        <v>0.5005146765495732</v>
      </c>
      <c r="J44" s="158"/>
    </row>
    <row r="45" spans="3:10" ht="12.75">
      <c r="C45" s="155"/>
      <c r="D45" s="105" t="s">
        <v>87</v>
      </c>
      <c r="E45" s="155"/>
      <c r="F45" s="155"/>
      <c r="G45" s="119">
        <v>358028</v>
      </c>
      <c r="H45" s="164"/>
      <c r="I45" s="161">
        <f>+G45/G38*100</f>
        <v>0.496460107204533</v>
      </c>
      <c r="J45" s="158"/>
    </row>
    <row r="46" spans="3:10" ht="12.75">
      <c r="C46" s="155"/>
      <c r="D46" s="105" t="s">
        <v>88</v>
      </c>
      <c r="E46" s="155"/>
      <c r="F46" s="155"/>
      <c r="G46" s="119">
        <v>1077912.6</v>
      </c>
      <c r="H46" s="164"/>
      <c r="I46" s="161">
        <f>+G46/G38*100</f>
        <v>1.4946892560166156</v>
      </c>
      <c r="J46" s="158"/>
    </row>
    <row r="47" spans="3:10" ht="12.75">
      <c r="C47" s="155"/>
      <c r="D47" s="105" t="s">
        <v>90</v>
      </c>
      <c r="E47" s="155"/>
      <c r="F47" s="155"/>
      <c r="G47" s="119">
        <v>1991695</v>
      </c>
      <c r="H47" s="164"/>
      <c r="I47" s="161">
        <f>+G47/G38*100</f>
        <v>2.7617871038542576</v>
      </c>
      <c r="J47" s="158"/>
    </row>
    <row r="48" spans="3:10" ht="12.75">
      <c r="C48" s="155"/>
      <c r="D48" s="105" t="s">
        <v>157</v>
      </c>
      <c r="E48" s="155"/>
      <c r="F48" s="155"/>
      <c r="G48" s="119">
        <v>1339506</v>
      </c>
      <c r="H48" s="164"/>
      <c r="I48" s="161">
        <f>+G48/G38*100</f>
        <v>1.8574281686379697</v>
      </c>
      <c r="J48" s="158"/>
    </row>
    <row r="49" spans="3:10" ht="12.75">
      <c r="C49" s="155"/>
      <c r="E49" s="155"/>
      <c r="F49" s="155"/>
      <c r="G49" s="120"/>
      <c r="H49" s="164"/>
      <c r="I49" s="169"/>
      <c r="J49" s="158"/>
    </row>
    <row r="50" spans="3:10" ht="12.75">
      <c r="C50" s="155"/>
      <c r="D50" s="105" t="s">
        <v>91</v>
      </c>
      <c r="E50" s="155"/>
      <c r="F50" s="155"/>
      <c r="G50" s="163">
        <f>SUM(G44:G49)</f>
        <v>5128093.6</v>
      </c>
      <c r="H50" s="164"/>
      <c r="I50" s="165">
        <f>SUM(I44:I49)</f>
        <v>7.1108793122629494</v>
      </c>
      <c r="J50" s="158"/>
    </row>
    <row r="51" spans="3:10" ht="12.75">
      <c r="C51" s="155"/>
      <c r="E51" s="155"/>
      <c r="F51" s="155"/>
      <c r="G51" s="119"/>
      <c r="H51" s="164"/>
      <c r="I51" s="159"/>
      <c r="J51" s="158"/>
    </row>
    <row r="52" spans="3:10" ht="12.75">
      <c r="C52" s="154" t="s">
        <v>92</v>
      </c>
      <c r="E52" s="155"/>
      <c r="F52" s="155"/>
      <c r="G52" s="119"/>
      <c r="H52" s="164"/>
      <c r="I52" s="159"/>
      <c r="J52" s="158"/>
    </row>
    <row r="53" spans="5:10" ht="12.75">
      <c r="E53" s="155"/>
      <c r="F53" s="155"/>
      <c r="G53" s="119"/>
      <c r="H53" s="164"/>
      <c r="I53" s="159"/>
      <c r="J53" s="158"/>
    </row>
    <row r="54" spans="3:10" ht="12.75">
      <c r="C54" s="155"/>
      <c r="D54" s="105" t="s">
        <v>93</v>
      </c>
      <c r="E54" s="155"/>
      <c r="F54" s="155"/>
      <c r="G54" s="119">
        <v>42618136</v>
      </c>
      <c r="H54" s="164"/>
      <c r="I54" s="170">
        <f>+G54/G38*100</f>
        <v>59.09650744471763</v>
      </c>
      <c r="J54" s="158"/>
    </row>
    <row r="55" spans="3:10" ht="12.75">
      <c r="C55" s="155"/>
      <c r="D55" s="105" t="s">
        <v>158</v>
      </c>
      <c r="E55" s="155"/>
      <c r="F55" s="155"/>
      <c r="G55" s="119">
        <v>2735622</v>
      </c>
      <c r="H55" s="164"/>
      <c r="I55" s="170">
        <f>+G55/G38*100</f>
        <v>3.793354685642125</v>
      </c>
      <c r="J55" s="158"/>
    </row>
    <row r="56" spans="3:10" ht="12.75">
      <c r="C56" s="155"/>
      <c r="D56" s="105" t="s">
        <v>94</v>
      </c>
      <c r="E56" s="155"/>
      <c r="F56" s="155"/>
      <c r="G56" s="119">
        <v>15465446</v>
      </c>
      <c r="H56" s="164"/>
      <c r="I56" s="170">
        <f>+G56/G38*100</f>
        <v>21.445185793082985</v>
      </c>
      <c r="J56" s="158"/>
    </row>
    <row r="57" spans="3:10" ht="12.75">
      <c r="C57" s="155"/>
      <c r="D57" s="105" t="s">
        <v>159</v>
      </c>
      <c r="E57" s="155"/>
      <c r="F57" s="155"/>
      <c r="G57" s="119">
        <v>104533</v>
      </c>
      <c r="H57" s="164"/>
      <c r="I57" s="170">
        <f>+G57/G38*100</f>
        <v>0.1449508540851873</v>
      </c>
      <c r="J57" s="158"/>
    </row>
    <row r="58" spans="3:10" ht="12.75">
      <c r="C58" s="155"/>
      <c r="D58" s="105" t="s">
        <v>160</v>
      </c>
      <c r="E58" s="155"/>
      <c r="F58" s="155"/>
      <c r="G58" s="119">
        <v>-11133</v>
      </c>
      <c r="H58" s="164"/>
      <c r="I58" s="170">
        <f>+G58/G38*100</f>
        <v>-0.015437592516529614</v>
      </c>
      <c r="J58" s="158"/>
    </row>
    <row r="59" spans="3:10" ht="12.75">
      <c r="C59" s="155"/>
      <c r="D59" s="105" t="s">
        <v>161</v>
      </c>
      <c r="E59" s="155"/>
      <c r="F59" s="155"/>
      <c r="G59" s="119">
        <v>1298467</v>
      </c>
      <c r="H59" s="164"/>
      <c r="I59" s="170">
        <f>+G59/G38*100</f>
        <v>1.8005213726902596</v>
      </c>
      <c r="J59" s="158"/>
    </row>
    <row r="60" spans="3:10" ht="12.75">
      <c r="C60" s="155"/>
      <c r="D60" s="105" t="s">
        <v>95</v>
      </c>
      <c r="E60" s="155"/>
      <c r="F60" s="155"/>
      <c r="G60" s="119">
        <v>5447466</v>
      </c>
      <c r="H60" s="164"/>
      <c r="I60" s="170">
        <f>+G60/G38*100</f>
        <v>7.553737568997532</v>
      </c>
      <c r="J60" s="158"/>
    </row>
    <row r="61" spans="3:10" ht="12.75">
      <c r="C61" s="155"/>
      <c r="D61" s="105" t="s">
        <v>162</v>
      </c>
      <c r="E61" s="155"/>
      <c r="F61" s="155"/>
      <c r="G61" s="119">
        <v>9966</v>
      </c>
      <c r="H61" s="164"/>
      <c r="I61" s="170">
        <f>+G61/G38*100</f>
        <v>0.013819370072732788</v>
      </c>
      <c r="J61" s="158"/>
    </row>
    <row r="62" spans="3:10" ht="12.75">
      <c r="C62" s="155"/>
      <c r="E62" s="155"/>
      <c r="F62" s="155"/>
      <c r="G62" s="120"/>
      <c r="H62" s="164"/>
      <c r="I62" s="162"/>
      <c r="J62" s="158"/>
    </row>
    <row r="63" spans="3:10" ht="12.75">
      <c r="C63" s="155"/>
      <c r="D63" s="105" t="s">
        <v>96</v>
      </c>
      <c r="E63" s="155"/>
      <c r="F63" s="155"/>
      <c r="G63" s="163">
        <f>SUM(G54:G62)</f>
        <v>67668503</v>
      </c>
      <c r="H63" s="164"/>
      <c r="I63" s="171">
        <f>SUM(I54:I62)</f>
        <v>93.83263949677192</v>
      </c>
      <c r="J63" s="158"/>
    </row>
    <row r="64" spans="3:10" ht="12.75">
      <c r="C64" s="155"/>
      <c r="E64" s="155"/>
      <c r="F64" s="155"/>
      <c r="G64" s="167"/>
      <c r="H64" s="164"/>
      <c r="I64" s="162"/>
      <c r="J64" s="158"/>
    </row>
    <row r="65" spans="3:10" ht="12.75">
      <c r="C65" s="155"/>
      <c r="D65" s="154" t="s">
        <v>97</v>
      </c>
      <c r="E65" s="155"/>
      <c r="F65" s="155"/>
      <c r="G65" s="163">
        <f>+G50+G63</f>
        <v>72796596.6</v>
      </c>
      <c r="H65" s="164"/>
      <c r="I65" s="161">
        <f>+G65/G38*100</f>
        <v>100.94351880903487</v>
      </c>
      <c r="J65" s="158"/>
    </row>
    <row r="66" spans="3:10" ht="12.75">
      <c r="C66" s="155"/>
      <c r="E66" s="155"/>
      <c r="F66" s="155"/>
      <c r="G66" s="172"/>
      <c r="H66" s="164"/>
      <c r="I66" s="162"/>
      <c r="J66" s="158"/>
    </row>
    <row r="67" spans="3:12" s="179" customFormat="1" ht="15" thickBot="1">
      <c r="C67" s="155"/>
      <c r="D67" s="173" t="s">
        <v>152</v>
      </c>
      <c r="E67" s="155"/>
      <c r="F67" s="155"/>
      <c r="G67" s="174">
        <f>+G38-G65</f>
        <v>-680429.599999994</v>
      </c>
      <c r="H67" s="155"/>
      <c r="I67" s="175">
        <f>+G67/G38</f>
        <v>-0.009435188090348646</v>
      </c>
      <c r="J67" s="176"/>
      <c r="K67" s="177"/>
      <c r="L67" s="178"/>
    </row>
    <row r="68" spans="3:12" s="179" customFormat="1" ht="15" thickTop="1">
      <c r="C68" s="155"/>
      <c r="D68" s="180"/>
      <c r="E68" s="155"/>
      <c r="F68" s="155"/>
      <c r="G68" s="181"/>
      <c r="H68" s="155"/>
      <c r="I68" s="176"/>
      <c r="J68" s="176"/>
      <c r="K68" s="177"/>
      <c r="L68" s="178"/>
    </row>
    <row r="69" spans="3:12" s="179" customFormat="1" ht="14.25">
      <c r="C69" s="105" t="s">
        <v>142</v>
      </c>
      <c r="D69" s="155"/>
      <c r="E69" s="155"/>
      <c r="F69" s="155"/>
      <c r="G69" s="155"/>
      <c r="H69" s="155"/>
      <c r="I69" s="176"/>
      <c r="J69" s="176"/>
      <c r="K69" s="177"/>
      <c r="L69" s="178"/>
    </row>
    <row r="70" spans="7:9" ht="12.75">
      <c r="G70" s="158"/>
      <c r="H70" s="158"/>
      <c r="I70" s="158"/>
    </row>
    <row r="71" spans="7:10" ht="12.75">
      <c r="G71" s="158"/>
      <c r="H71" s="158"/>
      <c r="I71" s="158"/>
      <c r="J71" s="158"/>
    </row>
    <row r="72" spans="7:10" ht="12.75">
      <c r="G72" s="158"/>
      <c r="H72" s="158"/>
      <c r="I72" s="158"/>
      <c r="J72" s="158"/>
    </row>
    <row r="73" spans="7:10" ht="12.75">
      <c r="G73" s="158"/>
      <c r="H73" s="158"/>
      <c r="I73" s="158"/>
      <c r="J73" s="158"/>
    </row>
    <row r="74" spans="7:10" ht="12.75">
      <c r="G74" s="158"/>
      <c r="H74" s="158"/>
      <c r="I74" s="158"/>
      <c r="J74" s="158"/>
    </row>
    <row r="75" spans="7:10" ht="12.75">
      <c r="G75" s="158"/>
      <c r="H75" s="158"/>
      <c r="I75" s="158"/>
      <c r="J75" s="158"/>
    </row>
    <row r="76" spans="7:10" ht="12.75">
      <c r="G76" s="158"/>
      <c r="H76" s="158"/>
      <c r="I76" s="158"/>
      <c r="J76" s="158"/>
    </row>
    <row r="77" spans="7:10" ht="12.75">
      <c r="G77" s="158"/>
      <c r="H77" s="158"/>
      <c r="I77" s="158"/>
      <c r="J77" s="158"/>
    </row>
    <row r="78" spans="7:10" ht="12.75">
      <c r="G78" s="158"/>
      <c r="H78" s="158"/>
      <c r="I78" s="158"/>
      <c r="J78" s="158"/>
    </row>
    <row r="79" spans="7:10" ht="12.75">
      <c r="G79" s="158"/>
      <c r="H79" s="158"/>
      <c r="I79" s="158"/>
      <c r="J79" s="158"/>
    </row>
    <row r="80" spans="7:10" ht="12.75">
      <c r="G80" s="158"/>
      <c r="H80" s="158"/>
      <c r="I80" s="158"/>
      <c r="J80" s="158"/>
    </row>
  </sheetData>
  <sheetProtection/>
  <mergeCells count="4">
    <mergeCell ref="C2:J2"/>
    <mergeCell ref="C3:J3"/>
    <mergeCell ref="C4:J4"/>
    <mergeCell ref="G6:I6"/>
  </mergeCells>
  <printOptions horizontalCentered="1" verticalCentered="1"/>
  <pageMargins left="0.4724409448818898" right="0.5905511811023623" top="0.5905511811023623" bottom="0.1968503937007874" header="0.7874015748031497" footer="0.1968503937007874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9">
      <selection activeCell="F61" sqref="F61"/>
    </sheetView>
  </sheetViews>
  <sheetFormatPr defaultColWidth="11.421875" defaultRowHeight="12.75"/>
  <cols>
    <col min="1" max="1" width="6.140625" style="105" customWidth="1"/>
    <col min="2" max="2" width="6.8515625" style="105" customWidth="1"/>
    <col min="3" max="4" width="11.421875" style="105" customWidth="1"/>
    <col min="5" max="5" width="18.140625" style="105" customWidth="1"/>
    <col min="6" max="6" width="5.7109375" style="105" customWidth="1"/>
    <col min="7" max="7" width="23.00390625" style="105" customWidth="1"/>
    <col min="8" max="8" width="12.8515625" style="105" bestFit="1" customWidth="1"/>
    <col min="9" max="9" width="3.7109375" style="158" customWidth="1"/>
    <col min="10" max="16384" width="11.421875" style="105" customWidth="1"/>
  </cols>
  <sheetData>
    <row r="1" ht="12.75">
      <c r="H1" s="105">
        <v>4</v>
      </c>
    </row>
    <row r="3" spans="1:8" ht="12.75">
      <c r="A3" s="256" t="s">
        <v>128</v>
      </c>
      <c r="B3" s="256"/>
      <c r="C3" s="256"/>
      <c r="D3" s="256"/>
      <c r="E3" s="256"/>
      <c r="F3" s="256"/>
      <c r="G3" s="256"/>
      <c r="H3" s="256"/>
    </row>
    <row r="4" spans="1:8" ht="12.75">
      <c r="A4" s="256" t="s">
        <v>129</v>
      </c>
      <c r="B4" s="256"/>
      <c r="C4" s="256"/>
      <c r="D4" s="256"/>
      <c r="E4" s="256"/>
      <c r="F4" s="256"/>
      <c r="G4" s="256"/>
      <c r="H4" s="256"/>
    </row>
    <row r="5" spans="1:8" ht="12.75">
      <c r="A5" s="257" t="s">
        <v>163</v>
      </c>
      <c r="B5" s="257"/>
      <c r="C5" s="257"/>
      <c r="D5" s="257"/>
      <c r="E5" s="257"/>
      <c r="F5" s="257"/>
      <c r="G5" s="257"/>
      <c r="H5" s="257"/>
    </row>
    <row r="7" ht="12.75">
      <c r="H7" s="182">
        <v>2014</v>
      </c>
    </row>
    <row r="9" spans="1:8" ht="12.75">
      <c r="A9" s="183" t="s">
        <v>164</v>
      </c>
      <c r="G9" s="158"/>
      <c r="H9" s="158"/>
    </row>
    <row r="10" spans="7:8" ht="12.75">
      <c r="G10" s="158"/>
      <c r="H10" s="158"/>
    </row>
    <row r="11" spans="1:8" ht="12.75">
      <c r="A11" s="154" t="s">
        <v>165</v>
      </c>
      <c r="G11" s="158"/>
      <c r="H11" s="184">
        <f>PG!G67</f>
        <v>-680429.599999994</v>
      </c>
    </row>
    <row r="12" spans="7:8" ht="12.75">
      <c r="G12" s="158"/>
      <c r="H12" s="185"/>
    </row>
    <row r="13" spans="2:8" ht="12.75">
      <c r="B13" s="105" t="s">
        <v>166</v>
      </c>
      <c r="G13" s="158"/>
      <c r="H13" s="185"/>
    </row>
    <row r="14" spans="2:8" ht="12.75">
      <c r="B14" s="105" t="s">
        <v>167</v>
      </c>
      <c r="G14" s="158"/>
      <c r="H14" s="185"/>
    </row>
    <row r="15" spans="7:8" ht="12.75">
      <c r="G15" s="158"/>
      <c r="H15" s="185"/>
    </row>
    <row r="16" spans="2:8" ht="12.75">
      <c r="B16" s="105" t="s">
        <v>168</v>
      </c>
      <c r="G16" s="158"/>
      <c r="H16" s="119">
        <v>1298467</v>
      </c>
    </row>
    <row r="17" spans="2:8" ht="12.75">
      <c r="B17" s="105" t="s">
        <v>169</v>
      </c>
      <c r="G17" s="158"/>
      <c r="H17" s="119">
        <v>496218</v>
      </c>
    </row>
    <row r="18" spans="7:8" ht="12.75">
      <c r="G18" s="158"/>
      <c r="H18" s="185"/>
    </row>
    <row r="19" spans="2:8" ht="12.75">
      <c r="B19" s="105" t="s">
        <v>166</v>
      </c>
      <c r="G19" s="158"/>
      <c r="H19" s="185"/>
    </row>
    <row r="20" spans="2:11" ht="12.75">
      <c r="B20" s="105" t="s">
        <v>170</v>
      </c>
      <c r="G20" s="158"/>
      <c r="H20" s="185"/>
      <c r="K20" s="186"/>
    </row>
    <row r="21" spans="7:11" ht="12.75">
      <c r="G21" s="158"/>
      <c r="H21" s="185"/>
      <c r="K21" s="186"/>
    </row>
    <row r="22" spans="2:8" ht="12.75">
      <c r="B22" s="105" t="s">
        <v>171</v>
      </c>
      <c r="G22" s="158"/>
      <c r="H22" s="119">
        <v>-14</v>
      </c>
    </row>
    <row r="23" spans="2:8" ht="12.75">
      <c r="B23" s="105" t="s">
        <v>172</v>
      </c>
      <c r="G23" s="158"/>
      <c r="H23" s="119"/>
    </row>
    <row r="24" spans="7:8" ht="12.75">
      <c r="G24" s="158"/>
      <c r="H24" s="187"/>
    </row>
    <row r="25" spans="2:8" ht="12.75">
      <c r="B25" s="154" t="s">
        <v>173</v>
      </c>
      <c r="G25" s="158"/>
      <c r="H25" s="188">
        <f>SUM(H11:H24)</f>
        <v>1114241.400000006</v>
      </c>
    </row>
    <row r="26" spans="7:8" ht="12.75">
      <c r="G26" s="158"/>
      <c r="H26" s="185"/>
    </row>
    <row r="27" spans="2:8" ht="12.75">
      <c r="B27" s="105" t="s">
        <v>174</v>
      </c>
      <c r="G27" s="158"/>
      <c r="H27" s="119">
        <v>-1548300</v>
      </c>
    </row>
    <row r="28" spans="2:8" ht="12.75">
      <c r="B28" s="105" t="s">
        <v>175</v>
      </c>
      <c r="G28" s="158"/>
      <c r="H28" s="119">
        <v>238609</v>
      </c>
    </row>
    <row r="29" spans="2:8" ht="12.75">
      <c r="B29" s="105" t="s">
        <v>176</v>
      </c>
      <c r="G29" s="158"/>
      <c r="H29" s="119">
        <v>135110</v>
      </c>
    </row>
    <row r="30" spans="7:8" ht="12.75">
      <c r="G30" s="158"/>
      <c r="H30" s="185"/>
    </row>
    <row r="31" spans="7:8" ht="12.75">
      <c r="G31" s="158"/>
      <c r="H31" s="185"/>
    </row>
    <row r="32" spans="1:8" ht="12.75">
      <c r="A32" s="154" t="s">
        <v>177</v>
      </c>
      <c r="G32" s="158"/>
      <c r="H32" s="188">
        <f>SUM(H25:H30)</f>
        <v>-60339.59999999404</v>
      </c>
    </row>
    <row r="33" spans="7:8" ht="12.75">
      <c r="G33" s="158"/>
      <c r="H33" s="185"/>
    </row>
    <row r="34" spans="1:8" ht="12.75">
      <c r="A34" s="183" t="s">
        <v>178</v>
      </c>
      <c r="G34" s="158"/>
      <c r="H34" s="185"/>
    </row>
    <row r="35" spans="1:11" ht="12.75">
      <c r="A35" s="154"/>
      <c r="G35" s="158"/>
      <c r="H35" s="185"/>
      <c r="K35" s="186"/>
    </row>
    <row r="36" spans="1:11" ht="12.75">
      <c r="A36" s="154"/>
      <c r="B36" s="105" t="s">
        <v>179</v>
      </c>
      <c r="G36" s="158"/>
      <c r="H36" s="119">
        <v>14</v>
      </c>
      <c r="K36" s="186"/>
    </row>
    <row r="37" spans="1:11" ht="12.75">
      <c r="A37" s="154"/>
      <c r="B37" s="105" t="s">
        <v>180</v>
      </c>
      <c r="G37" s="158"/>
      <c r="H37" s="119">
        <v>-147875</v>
      </c>
      <c r="K37" s="186"/>
    </row>
    <row r="38" spans="1:11" ht="12.75">
      <c r="A38" s="154"/>
      <c r="G38" s="158"/>
      <c r="H38" s="185"/>
      <c r="K38" s="186"/>
    </row>
    <row r="39" spans="7:8" ht="12.75">
      <c r="G39" s="158"/>
      <c r="H39" s="187"/>
    </row>
    <row r="40" spans="1:8" ht="12.75">
      <c r="A40" s="154" t="s">
        <v>181</v>
      </c>
      <c r="G40" s="158"/>
      <c r="H40" s="188">
        <f>SUM(H36:H39)</f>
        <v>-147861</v>
      </c>
    </row>
    <row r="41" spans="7:8" ht="12.75">
      <c r="G41" s="158"/>
      <c r="H41" s="185"/>
    </row>
    <row r="42" spans="1:8" ht="12.75">
      <c r="A42" s="154" t="s">
        <v>182</v>
      </c>
      <c r="G42" s="158"/>
      <c r="H42" s="189">
        <f>H32+H40</f>
        <v>-208200.59999999404</v>
      </c>
    </row>
    <row r="43" spans="7:8" ht="12.75">
      <c r="G43" s="158"/>
      <c r="H43" s="185"/>
    </row>
    <row r="44" spans="1:8" ht="12.75">
      <c r="A44" s="183" t="s">
        <v>183</v>
      </c>
      <c r="G44" s="158"/>
      <c r="H44" s="185"/>
    </row>
    <row r="45" spans="1:8" ht="12.75">
      <c r="A45" s="183"/>
      <c r="G45" s="158"/>
      <c r="H45" s="185"/>
    </row>
    <row r="46" spans="1:8" ht="12.75">
      <c r="A46" s="183"/>
      <c r="B46" s="105" t="s">
        <v>184</v>
      </c>
      <c r="G46" s="158"/>
      <c r="H46" s="190">
        <v>0</v>
      </c>
    </row>
    <row r="47" spans="1:8" ht="12.75">
      <c r="A47" s="183"/>
      <c r="G47" s="158"/>
      <c r="H47" s="185"/>
    </row>
    <row r="48" spans="1:8" ht="12.75">
      <c r="A48" s="183" t="s">
        <v>185</v>
      </c>
      <c r="G48" s="158"/>
      <c r="H48" s="191">
        <f>SUM(H46:H47)</f>
        <v>0</v>
      </c>
    </row>
    <row r="49" spans="7:8" ht="12.75">
      <c r="G49" s="158"/>
      <c r="H49" s="185"/>
    </row>
    <row r="50" spans="7:8" ht="12.75">
      <c r="G50" s="158"/>
      <c r="H50" s="185"/>
    </row>
    <row r="51" spans="1:8" ht="12.75">
      <c r="A51" s="154" t="s">
        <v>186</v>
      </c>
      <c r="G51" s="158"/>
      <c r="H51" s="192">
        <f>H42+H48</f>
        <v>-208200.59999999404</v>
      </c>
    </row>
    <row r="52" spans="7:8" ht="12.75">
      <c r="G52" s="158"/>
      <c r="H52" s="185"/>
    </row>
    <row r="53" spans="3:8" ht="12.75">
      <c r="C53" s="105" t="s">
        <v>187</v>
      </c>
      <c r="G53" s="158"/>
      <c r="H53" s="193">
        <v>5861975</v>
      </c>
    </row>
    <row r="54" spans="7:8" ht="12.75">
      <c r="G54" s="158"/>
      <c r="H54" s="158"/>
    </row>
    <row r="55" spans="3:8" ht="13.5" thickBot="1">
      <c r="C55" s="105" t="s">
        <v>188</v>
      </c>
      <c r="G55" s="158"/>
      <c r="H55" s="194">
        <f>SUM(H49:H54)</f>
        <v>5653774.400000006</v>
      </c>
    </row>
    <row r="56" spans="7:8" ht="13.5" thickTop="1">
      <c r="G56" s="158"/>
      <c r="H56" s="158"/>
    </row>
    <row r="57" spans="7:8" ht="12.75">
      <c r="G57" s="158"/>
      <c r="H57" s="158"/>
    </row>
    <row r="58" spans="1:8" ht="12.75">
      <c r="A58" s="105" t="str">
        <f>PG!C69</f>
        <v>Las notas a los estados financieros son parte integrante de este estado</v>
      </c>
      <c r="G58" s="158"/>
      <c r="H58" s="158"/>
    </row>
    <row r="59" spans="7:8" ht="12.75">
      <c r="G59" s="158"/>
      <c r="H59" s="158"/>
    </row>
    <row r="60" spans="7:8" ht="12.75">
      <c r="G60" s="158"/>
      <c r="H60" s="158"/>
    </row>
    <row r="61" spans="7:8" ht="12.75">
      <c r="G61" s="158"/>
      <c r="H61" s="158"/>
    </row>
    <row r="62" spans="7:8" ht="12.75">
      <c r="G62" s="158"/>
      <c r="H62" s="158"/>
    </row>
    <row r="63" spans="7:8" ht="12.75">
      <c r="G63" s="158"/>
      <c r="H63" s="158"/>
    </row>
    <row r="64" spans="7:8" ht="12.75">
      <c r="G64" s="158"/>
      <c r="H64" s="158"/>
    </row>
    <row r="65" spans="7:8" ht="12.75">
      <c r="G65" s="158"/>
      <c r="H65" s="158"/>
    </row>
    <row r="66" spans="7:8" ht="12.75">
      <c r="G66" s="158"/>
      <c r="H66" s="158"/>
    </row>
    <row r="67" spans="7:8" ht="12.75">
      <c r="G67" s="158"/>
      <c r="H67" s="158"/>
    </row>
    <row r="68" spans="7:8" ht="12.75">
      <c r="G68" s="158"/>
      <c r="H68" s="158"/>
    </row>
  </sheetData>
  <sheetProtection/>
  <mergeCells count="3">
    <mergeCell ref="A3:H3"/>
    <mergeCell ref="A4:H4"/>
    <mergeCell ref="A5:H5"/>
  </mergeCells>
  <printOptions horizontalCentered="1" verticalCentered="1"/>
  <pageMargins left="0.7874015748031497" right="0.5905511811023623" top="0.7874015748031497" bottom="0.5905511811023623" header="0.7874015748031497" footer="0.1968503937007874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drake</dc:creator>
  <cp:keywords/>
  <dc:description/>
  <cp:lastModifiedBy>ANACAR</cp:lastModifiedBy>
  <cp:lastPrinted>2016-01-20T17:09:24Z</cp:lastPrinted>
  <dcterms:created xsi:type="dcterms:W3CDTF">2012-03-27T03:36:25Z</dcterms:created>
  <dcterms:modified xsi:type="dcterms:W3CDTF">2016-01-20T17:12:34Z</dcterms:modified>
  <cp:category/>
  <cp:version/>
  <cp:contentType/>
  <cp:contentStatus/>
</cp:coreProperties>
</file>