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100" activeTab="1"/>
  </bookViews>
  <sheets>
    <sheet name="BG-1 (2)" sheetId="1" r:id="rId1"/>
    <sheet name="PG (2)" sheetId="2" r:id="rId2"/>
  </sheets>
  <definedNames>
    <definedName name="_xlnm.Print_Area" localSheetId="0">'BG-1 (2)'!$B$1:$J$58</definedName>
    <definedName name="_xlnm.Print_Area" localSheetId="1">'PG (2)'!$A$1:$N$84</definedName>
  </definedNames>
  <calcPr fullCalcOnLoad="1"/>
</workbook>
</file>

<file path=xl/sharedStrings.xml><?xml version="1.0" encoding="utf-8"?>
<sst xmlns="http://schemas.openxmlformats.org/spreadsheetml/2006/main" count="87" uniqueCount="79">
  <si>
    <t>PARTIDO REVOLUCIONARIO INSTITUCIONAL</t>
  </si>
  <si>
    <t>COMITÉ DIRECTIVO EN EL DISTRITO FEDERAL</t>
  </si>
  <si>
    <t>ESTADO DE SITUACION FINANCIERA</t>
  </si>
  <si>
    <t>AL 30 DE JUNIO DEL 2015</t>
  </si>
  <si>
    <t>Importe</t>
  </si>
  <si>
    <t>%</t>
  </si>
  <si>
    <t>A C T I V O</t>
  </si>
  <si>
    <t>P A S I V O</t>
  </si>
  <si>
    <t>CIRCULANTE</t>
  </si>
  <si>
    <t>A CORTO PLAZO</t>
  </si>
  <si>
    <t>Bancos</t>
  </si>
  <si>
    <t>Proveedores</t>
  </si>
  <si>
    <t>Cuentas por cobrar</t>
  </si>
  <si>
    <t>Cuentas por pagar</t>
  </si>
  <si>
    <t>Gastos por comprobar</t>
  </si>
  <si>
    <t>Otros Pasivos</t>
  </si>
  <si>
    <t>Anticipo a proveedores</t>
  </si>
  <si>
    <t>Impuestos por pagar</t>
  </si>
  <si>
    <t>Gastos por Amortizar</t>
  </si>
  <si>
    <t>SUMA PASIVO A CORTO PLAZO</t>
  </si>
  <si>
    <t>NO CIRCULANTE</t>
  </si>
  <si>
    <t>Terrenos</t>
  </si>
  <si>
    <t>PATRIMONIO</t>
  </si>
  <si>
    <t>Edificios</t>
  </si>
  <si>
    <t>Mobiliario y equipo</t>
  </si>
  <si>
    <t>Patrimonio del partido</t>
  </si>
  <si>
    <t>Equipo de transporte</t>
  </si>
  <si>
    <t>Remanente de ejercicios anteriores</t>
  </si>
  <si>
    <t>Equipo de cómputo</t>
  </si>
  <si>
    <t>Déficit de ejercicios anteriores</t>
  </si>
  <si>
    <t>Equipo y aparatos de comunicación</t>
  </si>
  <si>
    <t>Remanente del Ejercicio</t>
  </si>
  <si>
    <t>Equipo fotografico, video y proyección</t>
  </si>
  <si>
    <t>Equipo para Eventos</t>
  </si>
  <si>
    <t>Maquinaria y Equipo</t>
  </si>
  <si>
    <t>SUMA  DE PATRIMONIO</t>
  </si>
  <si>
    <t>Depreciaciones</t>
  </si>
  <si>
    <t>SUMA ACTIVO NO  CIRCULANTE</t>
  </si>
  <si>
    <t>SUMA ACTIVO</t>
  </si>
  <si>
    <t xml:space="preserve"> PASIVO MAS PATRIMONIO</t>
  </si>
  <si>
    <t>ESTADO DE RESULTADOS DEL 1 DE ENERO AL 30 DE JUNIO DE 2015</t>
  </si>
  <si>
    <t>INGRESOS</t>
  </si>
  <si>
    <t>Recursos públicos</t>
  </si>
  <si>
    <t>Actividades Ordinarias Permanentes</t>
  </si>
  <si>
    <t>Actividades Específicas</t>
  </si>
  <si>
    <t>Gastos de Campaña</t>
  </si>
  <si>
    <t>Total de Recursos Públicos</t>
  </si>
  <si>
    <t>Transferencias del C.E.N.</t>
  </si>
  <si>
    <t>Transferencias en Efectivo</t>
  </si>
  <si>
    <t>Transferencias en Efectivo para Campaña</t>
  </si>
  <si>
    <t>Transferencias en Especie para Campaña</t>
  </si>
  <si>
    <t>Total de Transferencias</t>
  </si>
  <si>
    <t>Aportaciones y autofinanciamiento</t>
  </si>
  <si>
    <t>Aportaciones de militantes</t>
  </si>
  <si>
    <t>Aportaciones de Asamblea</t>
  </si>
  <si>
    <t>Aportaciones de Simpatizantes a Campaña</t>
  </si>
  <si>
    <t>Autofinanciamiento</t>
  </si>
  <si>
    <t>Otros Ingresos</t>
  </si>
  <si>
    <t>Total de Aportaciones y Autofinanciamiento</t>
  </si>
  <si>
    <t>Rendimientos Financieros</t>
  </si>
  <si>
    <t>Total de Rendimientos Financieros</t>
  </si>
  <si>
    <t>TOTAL INGRESOS</t>
  </si>
  <si>
    <t>EGRESOS</t>
  </si>
  <si>
    <t>Gastos Específicos</t>
  </si>
  <si>
    <t>Educación y capacitación política</t>
  </si>
  <si>
    <t>Investigación socioeconómica y política</t>
  </si>
  <si>
    <t>Tareas editoriales</t>
  </si>
  <si>
    <t>Fomento liderazgo femenil</t>
  </si>
  <si>
    <t>Total de Gastos Específicos</t>
  </si>
  <si>
    <t>Gastos Ordinarios</t>
  </si>
  <si>
    <t>Servicios personales</t>
  </si>
  <si>
    <t>Materiales y suministros</t>
  </si>
  <si>
    <t>Servicios generales</t>
  </si>
  <si>
    <t>Gastos financieros</t>
  </si>
  <si>
    <t>Otros gastos</t>
  </si>
  <si>
    <t>Depreciacion 2014</t>
  </si>
  <si>
    <t>Total de Gastos Ordinarios</t>
  </si>
  <si>
    <t>TOTAL DE EGRESOS</t>
  </si>
  <si>
    <t>Cambio Neto en el Patrimonio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</si>
</sst>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#\ ###\ ###"/>
    <numFmt numFmtId="167" formatCode="###\ ###\ ###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46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vertical="center"/>
    </xf>
    <xf numFmtId="164" fontId="0" fillId="0" borderId="0" xfId="46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164" fontId="0" fillId="0" borderId="10" xfId="46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10" fontId="0" fillId="0" borderId="10" xfId="55" applyNumberFormat="1" applyFont="1" applyFill="1" applyBorder="1" applyAlignment="1">
      <alignment horizontal="right" vertical="center"/>
    </xf>
    <xf numFmtId="164" fontId="0" fillId="0" borderId="0" xfId="55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0" fontId="0" fillId="0" borderId="0" xfId="55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0" fontId="0" fillId="0" borderId="0" xfId="55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41" fontId="0" fillId="0" borderId="0" xfId="0" applyNumberFormat="1" applyFont="1" applyFill="1" applyBorder="1" applyAlignment="1">
      <alignment vertical="center"/>
    </xf>
    <xf numFmtId="43" fontId="0" fillId="0" borderId="0" xfId="4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/>
    </xf>
    <xf numFmtId="10" fontId="0" fillId="0" borderId="11" xfId="55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vertical="center"/>
    </xf>
    <xf numFmtId="10" fontId="0" fillId="0" borderId="10" xfId="55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10" fontId="0" fillId="0" borderId="0" xfId="55" applyNumberFormat="1" applyFont="1" applyFill="1" applyBorder="1" applyAlignment="1">
      <alignment vertical="center"/>
    </xf>
    <xf numFmtId="42" fontId="0" fillId="0" borderId="12" xfId="0" applyNumberFormat="1" applyFont="1" applyBorder="1" applyAlignment="1">
      <alignment/>
    </xf>
    <xf numFmtId="10" fontId="0" fillId="0" borderId="12" xfId="55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9" fontId="0" fillId="0" borderId="0" xfId="52" applyNumberFormat="1" applyFont="1" applyAlignment="1">
      <alignment/>
    </xf>
    <xf numFmtId="164" fontId="0" fillId="0" borderId="0" xfId="49" applyFont="1" applyAlignment="1">
      <alignment horizontal="right"/>
    </xf>
    <xf numFmtId="170" fontId="0" fillId="0" borderId="0" xfId="49" applyNumberFormat="1" applyFont="1" applyAlignment="1">
      <alignment/>
    </xf>
    <xf numFmtId="43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vertical="justify"/>
    </xf>
    <xf numFmtId="167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4" fontId="0" fillId="0" borderId="0" xfId="49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169" fontId="0" fillId="0" borderId="13" xfId="52" applyNumberFormat="1" applyFont="1" applyBorder="1" applyAlignment="1">
      <alignment vertical="justify"/>
    </xf>
    <xf numFmtId="9" fontId="0" fillId="0" borderId="13" xfId="56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43" fontId="0" fillId="0" borderId="0" xfId="49" applyNumberFormat="1" applyFont="1" applyAlignment="1">
      <alignment horizontal="right"/>
    </xf>
    <xf numFmtId="169" fontId="0" fillId="0" borderId="0" xfId="52" applyNumberFormat="1" applyFont="1" applyAlignment="1">
      <alignment vertical="justify"/>
    </xf>
    <xf numFmtId="43" fontId="0" fillId="0" borderId="0" xfId="0" applyNumberFormat="1" applyFont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70" fontId="2" fillId="0" borderId="0" xfId="48" applyNumberFormat="1" applyFont="1" applyAlignment="1">
      <alignment/>
    </xf>
    <xf numFmtId="42" fontId="0" fillId="0" borderId="14" xfId="0" applyNumberFormat="1" applyFont="1" applyBorder="1" applyAlignment="1">
      <alignment vertical="justify"/>
    </xf>
    <xf numFmtId="10" fontId="3" fillId="0" borderId="14" xfId="56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7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4" xfId="49"/>
    <cellStyle name="Currency" xfId="50"/>
    <cellStyle name="Currency [0]" xfId="51"/>
    <cellStyle name="Moneda 3" xfId="52"/>
    <cellStyle name="Neutral" xfId="53"/>
    <cellStyle name="Notas" xfId="54"/>
    <cellStyle name="Percent" xfId="55"/>
    <cellStyle name="Porcentaje 4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1"/>
  <sheetViews>
    <sheetView zoomScale="85" zoomScaleNormal="85" zoomScalePageLayoutView="40" workbookViewId="0" topLeftCell="A1">
      <selection activeCell="P81" sqref="P81"/>
    </sheetView>
  </sheetViews>
  <sheetFormatPr defaultColWidth="11.421875" defaultRowHeight="12.75"/>
  <cols>
    <col min="1" max="1" width="11.421875" style="1" customWidth="1"/>
    <col min="2" max="2" width="6.140625" style="1" customWidth="1"/>
    <col min="3" max="3" width="3.00390625" style="1" customWidth="1"/>
    <col min="4" max="4" width="36.8515625" style="1" customWidth="1"/>
    <col min="5" max="5" width="4.28125" style="1" customWidth="1"/>
    <col min="6" max="6" width="14.8515625" style="1" customWidth="1"/>
    <col min="7" max="7" width="2.7109375" style="1" customWidth="1"/>
    <col min="8" max="8" width="11.28125" style="1" customWidth="1"/>
    <col min="9" max="9" width="11.421875" style="1" customWidth="1"/>
    <col min="10" max="10" width="6.140625" style="1" customWidth="1"/>
    <col min="11" max="11" width="3.28125" style="1" customWidth="1"/>
    <col min="12" max="12" width="38.421875" style="1" customWidth="1"/>
    <col min="13" max="13" width="14.8515625" style="1" customWidth="1"/>
    <col min="14" max="14" width="2.7109375" style="1" customWidth="1"/>
    <col min="15" max="15" width="17.140625" style="1" customWidth="1"/>
    <col min="16" max="16384" width="11.421875" style="1" customWidth="1"/>
  </cols>
  <sheetData>
    <row r="4" spans="1:17" ht="12.7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2.7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2.75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5" ht="12.75"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</row>
    <row r="11" spans="10:15" ht="12.75">
      <c r="J11" s="2"/>
      <c r="K11" s="2"/>
      <c r="L11" s="2"/>
      <c r="M11" s="74"/>
      <c r="N11" s="74"/>
      <c r="O11" s="74"/>
    </row>
    <row r="12" spans="2:14" ht="12.75">
      <c r="B12" s="4"/>
      <c r="C12" s="4"/>
      <c r="D12" s="4"/>
      <c r="E12" s="4"/>
      <c r="F12" s="74"/>
      <c r="G12" s="74"/>
      <c r="H12" s="74"/>
      <c r="I12" s="5"/>
      <c r="J12" s="4"/>
      <c r="K12" s="4"/>
      <c r="L12" s="4"/>
      <c r="N12" s="5"/>
    </row>
    <row r="13" spans="2:15" ht="12.75">
      <c r="B13" s="4"/>
      <c r="C13" s="4"/>
      <c r="D13" s="4"/>
      <c r="E13" s="4"/>
      <c r="F13" s="5" t="s">
        <v>4</v>
      </c>
      <c r="G13" s="5"/>
      <c r="H13" s="6" t="s">
        <v>5</v>
      </c>
      <c r="I13" s="5"/>
      <c r="J13" s="4"/>
      <c r="K13" s="4"/>
      <c r="L13" s="4"/>
      <c r="M13" s="5" t="s">
        <v>4</v>
      </c>
      <c r="N13" s="4"/>
      <c r="O13" s="6" t="s">
        <v>5</v>
      </c>
    </row>
    <row r="14" spans="2:9" ht="12.75">
      <c r="B14" s="4"/>
      <c r="C14" s="4"/>
      <c r="D14" s="4"/>
      <c r="E14" s="4"/>
      <c r="F14" s="5"/>
      <c r="G14" s="4"/>
      <c r="H14" s="5"/>
      <c r="I14" s="4"/>
    </row>
    <row r="15" spans="2:15" ht="12.75">
      <c r="B15" s="7" t="s">
        <v>6</v>
      </c>
      <c r="C15" s="4"/>
      <c r="D15" s="4"/>
      <c r="E15" s="4"/>
      <c r="F15" s="4"/>
      <c r="G15" s="4"/>
      <c r="H15" s="4"/>
      <c r="I15" s="4"/>
      <c r="J15" s="7" t="s">
        <v>7</v>
      </c>
      <c r="K15" s="4"/>
      <c r="L15" s="4"/>
      <c r="M15" s="4"/>
      <c r="N15" s="4"/>
      <c r="O15" s="4"/>
    </row>
    <row r="16" spans="2:15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2.75">
      <c r="B17" s="7" t="s">
        <v>8</v>
      </c>
      <c r="C17" s="4"/>
      <c r="D17" s="4"/>
      <c r="E17" s="4"/>
      <c r="F17" s="4"/>
      <c r="G17" s="4"/>
      <c r="H17" s="4"/>
      <c r="I17" s="4"/>
      <c r="J17" s="7" t="s">
        <v>9</v>
      </c>
      <c r="K17" s="4"/>
      <c r="L17" s="4"/>
      <c r="M17" s="4"/>
      <c r="N17" s="4"/>
      <c r="O17" s="4"/>
    </row>
    <row r="18" spans="2:15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4"/>
      <c r="O18" s="4"/>
    </row>
    <row r="19" spans="2:9" ht="12.75">
      <c r="B19" s="4"/>
      <c r="C19" s="4"/>
      <c r="D19" s="4"/>
      <c r="E19" s="4"/>
      <c r="F19" s="4"/>
      <c r="G19" s="9"/>
      <c r="H19" s="4"/>
      <c r="I19" s="9"/>
    </row>
    <row r="20" spans="2:15" ht="12.75">
      <c r="B20" s="4"/>
      <c r="C20" s="10" t="s">
        <v>10</v>
      </c>
      <c r="D20" s="4"/>
      <c r="E20" s="4"/>
      <c r="F20" s="11">
        <f>2407137+4633355.84</f>
        <v>7040492.84</v>
      </c>
      <c r="G20" s="12"/>
      <c r="H20" s="13">
        <f>+F20/$F$48*100</f>
        <v>14.187650364964249</v>
      </c>
      <c r="I20" s="12"/>
      <c r="J20" s="4"/>
      <c r="K20" s="4" t="s">
        <v>11</v>
      </c>
      <c r="L20" s="4"/>
      <c r="M20" s="11">
        <v>251081.18</v>
      </c>
      <c r="N20" s="9"/>
      <c r="O20" s="13">
        <f>+M20/M48*100</f>
        <v>0.5059662859804405</v>
      </c>
    </row>
    <row r="21" spans="2:15" ht="12.75">
      <c r="B21" s="4"/>
      <c r="C21" s="10" t="s">
        <v>12</v>
      </c>
      <c r="D21" s="4"/>
      <c r="E21" s="4"/>
      <c r="F21" s="14">
        <v>115332.53</v>
      </c>
      <c r="G21" s="12"/>
      <c r="H21" s="13">
        <f>+F21/$F$48*100</f>
        <v>0.23241236778912064</v>
      </c>
      <c r="I21" s="12"/>
      <c r="J21" s="4"/>
      <c r="K21" s="4" t="s">
        <v>13</v>
      </c>
      <c r="L21" s="4"/>
      <c r="M21" s="14">
        <v>8628568.79</v>
      </c>
      <c r="N21" s="9"/>
      <c r="O21" s="13">
        <f>+M21/M48*100</f>
        <v>17.387861981543352</v>
      </c>
    </row>
    <row r="22" spans="2:15" ht="12.75">
      <c r="B22" s="4"/>
      <c r="C22" s="10" t="s">
        <v>14</v>
      </c>
      <c r="D22" s="4"/>
      <c r="E22" s="4"/>
      <c r="F22" s="14">
        <v>1462506.11</v>
      </c>
      <c r="G22" s="12"/>
      <c r="H22" s="13">
        <f>+F22/$F$48*100</f>
        <v>2.947169440670001</v>
      </c>
      <c r="I22" s="12"/>
      <c r="J22" s="4"/>
      <c r="K22" s="4" t="s">
        <v>15</v>
      </c>
      <c r="L22" s="4"/>
      <c r="M22" s="14">
        <v>1083683.31</v>
      </c>
      <c r="N22" s="9"/>
      <c r="O22" s="13">
        <f>+M22/M48*100</f>
        <v>2.183784621132059</v>
      </c>
    </row>
    <row r="23" spans="2:15" ht="12.75">
      <c r="B23" s="4"/>
      <c r="C23" s="10" t="s">
        <v>16</v>
      </c>
      <c r="D23" s="4"/>
      <c r="E23" s="4"/>
      <c r="F23" s="14">
        <v>958559.4</v>
      </c>
      <c r="G23" s="12"/>
      <c r="H23" s="13">
        <f>+F23/$F$48*100</f>
        <v>1.9316411407997274</v>
      </c>
      <c r="I23" s="12"/>
      <c r="J23" s="4"/>
      <c r="K23" s="4" t="s">
        <v>17</v>
      </c>
      <c r="L23" s="4"/>
      <c r="M23" s="14">
        <v>13537465.92</v>
      </c>
      <c r="N23" s="9"/>
      <c r="O23" s="13">
        <f>+M23/M48*100</f>
        <v>27.280026934432865</v>
      </c>
    </row>
    <row r="24" spans="2:15" ht="12.75">
      <c r="B24" s="4"/>
      <c r="C24" s="10" t="s">
        <v>18</v>
      </c>
      <c r="F24" s="15">
        <v>830379.31</v>
      </c>
      <c r="G24" s="12"/>
      <c r="H24" s="16">
        <f>+F24/$F$48*100</f>
        <v>1.673339010253189</v>
      </c>
      <c r="I24" s="12"/>
      <c r="J24" s="4"/>
      <c r="K24" s="4"/>
      <c r="L24" s="4"/>
      <c r="M24" s="17"/>
      <c r="N24" s="12"/>
      <c r="O24" s="18"/>
    </row>
    <row r="25" spans="2:15" ht="12.75">
      <c r="B25" s="4"/>
      <c r="C25" s="4"/>
      <c r="D25" s="4"/>
      <c r="E25" s="4"/>
      <c r="F25" s="14">
        <f>SUM(F20:F24)</f>
        <v>10407270.190000001</v>
      </c>
      <c r="G25" s="12"/>
      <c r="H25" s="19">
        <f>+F25/F48*100</f>
        <v>20.972212324476292</v>
      </c>
      <c r="I25" s="12"/>
      <c r="J25" s="4"/>
      <c r="K25" s="4"/>
      <c r="L25" s="4"/>
      <c r="M25" s="20"/>
      <c r="N25" s="12"/>
      <c r="O25" s="21"/>
    </row>
    <row r="26" spans="2:15" ht="12.75">
      <c r="B26" s="4"/>
      <c r="C26" s="4"/>
      <c r="D26" s="4"/>
      <c r="E26" s="4"/>
      <c r="F26" s="22"/>
      <c r="G26" s="12"/>
      <c r="H26" s="23"/>
      <c r="I26" s="12"/>
      <c r="J26" s="4"/>
      <c r="K26" s="7" t="s">
        <v>19</v>
      </c>
      <c r="M26" s="14">
        <f>SUM(M20:M25)</f>
        <v>23500799.2</v>
      </c>
      <c r="N26" s="12"/>
      <c r="O26" s="13">
        <f>SUM(O20:O25)</f>
        <v>47.35763982308872</v>
      </c>
    </row>
    <row r="27" spans="2:15" ht="12.75">
      <c r="B27" s="7" t="s">
        <v>20</v>
      </c>
      <c r="C27" s="4"/>
      <c r="D27" s="4"/>
      <c r="E27" s="4"/>
      <c r="F27" s="22"/>
      <c r="G27" s="4"/>
      <c r="H27" s="23"/>
      <c r="I27" s="4"/>
      <c r="J27" s="4"/>
      <c r="K27" s="4"/>
      <c r="L27" s="7"/>
      <c r="M27" s="20"/>
      <c r="N27" s="12"/>
      <c r="O27" s="21"/>
    </row>
    <row r="28" spans="2:15" ht="12.75">
      <c r="B28" s="4"/>
      <c r="C28" s="4"/>
      <c r="D28" s="24"/>
      <c r="E28" s="24"/>
      <c r="F28" s="25"/>
      <c r="G28" s="12"/>
      <c r="H28" s="21"/>
      <c r="I28" s="12"/>
      <c r="J28" s="4"/>
      <c r="K28" s="4"/>
      <c r="L28" s="7"/>
      <c r="M28" s="20"/>
      <c r="N28" s="12"/>
      <c r="O28" s="21"/>
    </row>
    <row r="29" spans="2:15" ht="12.75">
      <c r="B29" s="4"/>
      <c r="C29" s="10" t="s">
        <v>21</v>
      </c>
      <c r="D29" s="10"/>
      <c r="E29" s="10"/>
      <c r="F29" s="14">
        <v>450000</v>
      </c>
      <c r="G29" s="12"/>
      <c r="H29" s="26">
        <f>+F29/$F$48*100</f>
        <v>0.9068175778776749</v>
      </c>
      <c r="I29" s="12"/>
      <c r="J29" s="7" t="s">
        <v>22</v>
      </c>
      <c r="K29" s="4"/>
      <c r="L29" s="7"/>
      <c r="M29" s="20"/>
      <c r="N29" s="12"/>
      <c r="O29" s="21"/>
    </row>
    <row r="30" spans="2:15" ht="12.75">
      <c r="B30" s="27"/>
      <c r="C30" s="10" t="s">
        <v>23</v>
      </c>
      <c r="D30" s="10"/>
      <c r="E30" s="10"/>
      <c r="F30" s="14">
        <v>27136828</v>
      </c>
      <c r="G30" s="28"/>
      <c r="H30" s="26">
        <f aca="true" t="shared" si="0" ref="H30:H38">+F30/$F$48*100</f>
        <v>54.68478364054016</v>
      </c>
      <c r="I30" s="28"/>
      <c r="J30" s="7"/>
      <c r="K30" s="4"/>
      <c r="L30" s="7"/>
      <c r="M30" s="20"/>
      <c r="N30" s="12"/>
      <c r="O30" s="21"/>
    </row>
    <row r="31" spans="2:15" ht="12.75">
      <c r="B31" s="27"/>
      <c r="C31" s="10" t="s">
        <v>24</v>
      </c>
      <c r="D31" s="10"/>
      <c r="E31" s="10"/>
      <c r="F31" s="14">
        <v>4885929.76</v>
      </c>
      <c r="G31" s="4"/>
      <c r="H31" s="26">
        <f t="shared" si="0"/>
        <v>9.845882201430332</v>
      </c>
      <c r="I31" s="4"/>
      <c r="J31" s="4"/>
      <c r="K31" s="4" t="s">
        <v>25</v>
      </c>
      <c r="L31" s="7"/>
      <c r="M31" s="14">
        <v>29419400.180000003</v>
      </c>
      <c r="N31" s="12"/>
      <c r="O31" s="26">
        <f>+M31/M48*100</f>
        <v>59.28450967470722</v>
      </c>
    </row>
    <row r="32" spans="2:15" ht="12.75">
      <c r="B32" s="4"/>
      <c r="C32" s="10" t="s">
        <v>26</v>
      </c>
      <c r="D32" s="10"/>
      <c r="E32" s="10"/>
      <c r="F32" s="14">
        <v>4867465.45</v>
      </c>
      <c r="G32" s="4"/>
      <c r="H32" s="26">
        <f t="shared" si="0"/>
        <v>9.808673843938372</v>
      </c>
      <c r="I32" s="4"/>
      <c r="J32" s="4"/>
      <c r="K32" s="4" t="s">
        <v>27</v>
      </c>
      <c r="L32" s="7"/>
      <c r="M32" s="14">
        <v>2049035.91</v>
      </c>
      <c r="N32" s="12"/>
      <c r="O32" s="26">
        <f>+M32/M48*100</f>
        <v>4.1291150902797735</v>
      </c>
    </row>
    <row r="33" spans="2:15" ht="12.75">
      <c r="B33" s="27"/>
      <c r="C33" s="10" t="s">
        <v>28</v>
      </c>
      <c r="D33" s="10"/>
      <c r="E33" s="10"/>
      <c r="F33" s="14">
        <v>3522425.8</v>
      </c>
      <c r="G33" s="4"/>
      <c r="H33" s="26">
        <f t="shared" si="0"/>
        <v>7.098216960466291</v>
      </c>
      <c r="I33" s="4"/>
      <c r="J33" s="4"/>
      <c r="K33" s="4" t="s">
        <v>29</v>
      </c>
      <c r="L33" s="7"/>
      <c r="M33" s="14">
        <v>-12019403.01</v>
      </c>
      <c r="N33" s="12"/>
      <c r="O33" s="26">
        <f>+M33/M48*100</f>
        <v>-24.220902182600174</v>
      </c>
    </row>
    <row r="34" spans="2:15" ht="12.75">
      <c r="B34" s="27"/>
      <c r="C34" s="10" t="s">
        <v>30</v>
      </c>
      <c r="D34" s="10"/>
      <c r="E34" s="10"/>
      <c r="F34" s="14">
        <v>538335.17</v>
      </c>
      <c r="G34" s="4"/>
      <c r="H34" s="26">
        <f t="shared" si="0"/>
        <v>1.084826210990592</v>
      </c>
      <c r="I34" s="4"/>
      <c r="J34" s="4"/>
      <c r="K34" s="4" t="s">
        <v>31</v>
      </c>
      <c r="L34" s="7"/>
      <c r="M34" s="14">
        <v>6674260.66</v>
      </c>
      <c r="N34" s="12"/>
      <c r="O34" s="26">
        <f>+M34/M48*100</f>
        <v>13.449637594524463</v>
      </c>
    </row>
    <row r="35" spans="2:15" ht="12.75">
      <c r="B35" s="27"/>
      <c r="C35" s="10" t="s">
        <v>32</v>
      </c>
      <c r="D35" s="10"/>
      <c r="E35" s="10"/>
      <c r="F35" s="14">
        <v>702142</v>
      </c>
      <c r="G35" s="12"/>
      <c r="H35" s="26">
        <f t="shared" si="0"/>
        <v>1.4149215728137476</v>
      </c>
      <c r="I35" s="12"/>
      <c r="J35" s="4"/>
      <c r="K35" s="4"/>
      <c r="L35" s="4"/>
      <c r="M35" s="17"/>
      <c r="N35" s="4"/>
      <c r="O35" s="18"/>
    </row>
    <row r="36" spans="2:15" ht="12.75">
      <c r="B36" s="27"/>
      <c r="C36" s="10" t="s">
        <v>33</v>
      </c>
      <c r="D36" s="10"/>
      <c r="E36" s="10"/>
      <c r="F36" s="14">
        <v>242896.24</v>
      </c>
      <c r="G36" s="12"/>
      <c r="H36" s="26">
        <f t="shared" si="0"/>
        <v>0.4894724000719876</v>
      </c>
      <c r="I36" s="12"/>
      <c r="J36" s="4"/>
      <c r="K36" s="4"/>
      <c r="L36" s="4"/>
      <c r="M36" s="20"/>
      <c r="N36" s="4"/>
      <c r="O36" s="21"/>
    </row>
    <row r="37" spans="2:15" ht="12.75">
      <c r="B37" s="27"/>
      <c r="C37" s="10" t="s">
        <v>34</v>
      </c>
      <c r="D37" s="10"/>
      <c r="E37" s="10"/>
      <c r="F37" s="14">
        <v>42327.75</v>
      </c>
      <c r="G37" s="12"/>
      <c r="H37" s="26">
        <f t="shared" si="0"/>
        <v>0.0852967727378039</v>
      </c>
      <c r="I37" s="12"/>
      <c r="J37" s="4"/>
      <c r="K37" s="7" t="s">
        <v>35</v>
      </c>
      <c r="M37" s="14">
        <f>SUM(M31:M35)</f>
        <v>26123293.740000006</v>
      </c>
      <c r="N37" s="4"/>
      <c r="O37" s="13">
        <f>SUM(O31:O36)</f>
        <v>52.64236017691128</v>
      </c>
    </row>
    <row r="38" spans="2:15" ht="12.75">
      <c r="B38" s="4"/>
      <c r="C38" s="10" t="s">
        <v>36</v>
      </c>
      <c r="D38" s="10"/>
      <c r="E38" s="10"/>
      <c r="F38" s="14">
        <v>-3171527.16</v>
      </c>
      <c r="G38" s="4"/>
      <c r="H38" s="26">
        <f t="shared" si="0"/>
        <v>-6.3911035053432474</v>
      </c>
      <c r="I38" s="4"/>
      <c r="J38" s="4"/>
      <c r="K38" s="4"/>
      <c r="L38" s="7"/>
      <c r="M38" s="17"/>
      <c r="N38" s="4"/>
      <c r="O38" s="18"/>
    </row>
    <row r="39" spans="2:10" ht="12.75">
      <c r="B39" s="4"/>
      <c r="C39" s="27"/>
      <c r="D39" s="27"/>
      <c r="E39" s="27"/>
      <c r="F39" s="29"/>
      <c r="G39" s="12"/>
      <c r="H39" s="21"/>
      <c r="I39" s="12"/>
      <c r="J39" s="4"/>
    </row>
    <row r="40" spans="2:9" ht="12.75">
      <c r="B40" s="4"/>
      <c r="C40" s="4"/>
      <c r="D40" s="27"/>
      <c r="E40" s="27"/>
      <c r="F40" s="30"/>
      <c r="G40" s="12"/>
      <c r="H40" s="31"/>
      <c r="I40" s="12"/>
    </row>
    <row r="41" spans="2:9" ht="12.75">
      <c r="B41" s="4"/>
      <c r="C41" s="7" t="s">
        <v>37</v>
      </c>
      <c r="F41" s="14">
        <f>SUM(F28:F39)</f>
        <v>39216823.010000005</v>
      </c>
      <c r="G41" s="32"/>
      <c r="H41" s="13">
        <f>+F41/F48*100</f>
        <v>79.02778767552373</v>
      </c>
      <c r="I41" s="32"/>
    </row>
    <row r="42" spans="2:9" ht="12.75">
      <c r="B42" s="4"/>
      <c r="C42" s="4"/>
      <c r="D42" s="7"/>
      <c r="E42" s="7"/>
      <c r="F42" s="33"/>
      <c r="G42" s="28"/>
      <c r="H42" s="34"/>
      <c r="I42" s="28"/>
    </row>
    <row r="43" spans="2:9" ht="12.75">
      <c r="B43" s="7"/>
      <c r="C43" s="4"/>
      <c r="D43" s="4"/>
      <c r="E43" s="4"/>
      <c r="F43" s="22"/>
      <c r="G43" s="12"/>
      <c r="H43" s="23"/>
      <c r="I43" s="12"/>
    </row>
    <row r="44" spans="2:9" ht="12.75">
      <c r="B44" s="4"/>
      <c r="C44" s="4"/>
      <c r="D44" s="4"/>
      <c r="E44" s="4"/>
      <c r="F44" s="14"/>
      <c r="G44" s="4"/>
      <c r="H44" s="13"/>
      <c r="I44" s="4"/>
    </row>
    <row r="45" spans="2:9" ht="12.75">
      <c r="B45" s="4"/>
      <c r="C45" s="4"/>
      <c r="D45" s="4"/>
      <c r="E45" s="4"/>
      <c r="F45" s="25"/>
      <c r="G45" s="12"/>
      <c r="H45" s="21"/>
      <c r="I45" s="12"/>
    </row>
    <row r="46" spans="2:9" ht="12.75">
      <c r="B46" s="4"/>
      <c r="C46" s="4"/>
      <c r="D46" s="4"/>
      <c r="E46" s="4"/>
      <c r="F46" s="35"/>
      <c r="G46" s="12"/>
      <c r="H46" s="21"/>
      <c r="I46" s="12"/>
    </row>
    <row r="47" spans="2:9" ht="12.75">
      <c r="B47" s="4"/>
      <c r="C47" s="4"/>
      <c r="D47" s="4"/>
      <c r="E47" s="4"/>
      <c r="F47" s="28"/>
      <c r="G47" s="4"/>
      <c r="H47" s="36"/>
      <c r="I47" s="4"/>
    </row>
    <row r="48" spans="2:15" ht="13.5" thickBot="1">
      <c r="B48" s="4"/>
      <c r="C48" s="7" t="s">
        <v>38</v>
      </c>
      <c r="F48" s="37">
        <f>+F25+F41+F44</f>
        <v>49624093.2</v>
      </c>
      <c r="G48" s="4"/>
      <c r="H48" s="38">
        <f>(H44+H41+H25)/100</f>
        <v>1.0000000000000002</v>
      </c>
      <c r="I48" s="4"/>
      <c r="K48" s="7" t="s">
        <v>39</v>
      </c>
      <c r="L48" s="7"/>
      <c r="M48" s="37">
        <f>SUM(M26)+M37</f>
        <v>49624092.940000005</v>
      </c>
      <c r="N48" s="12"/>
      <c r="O48" s="38">
        <f>+(O26+O37)/100</f>
        <v>1</v>
      </c>
    </row>
    <row r="49" spans="2:9" ht="13.5" thickTop="1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5"/>
      <c r="C53" s="4"/>
      <c r="D53" s="4"/>
      <c r="E53" s="4"/>
      <c r="F53" s="39"/>
      <c r="G53" s="4"/>
      <c r="H53" s="8"/>
      <c r="I53" s="4"/>
    </row>
    <row r="54" spans="9:10" ht="12.75">
      <c r="I54" s="2"/>
      <c r="J54" s="4"/>
    </row>
    <row r="55" spans="9:10" ht="12.75">
      <c r="I55" s="5"/>
      <c r="J55" s="4"/>
    </row>
    <row r="56" spans="9:10" ht="12.75">
      <c r="I56" s="5"/>
      <c r="J56" s="4"/>
    </row>
    <row r="57" spans="2:9" ht="12.75">
      <c r="B57" s="5"/>
      <c r="C57" s="4"/>
      <c r="D57" s="4"/>
      <c r="E57" s="4"/>
      <c r="F57" s="39"/>
      <c r="G57" s="4"/>
      <c r="H57" s="8"/>
      <c r="I57" s="4"/>
    </row>
    <row r="58" spans="2:9" ht="12.75">
      <c r="B58" s="4"/>
      <c r="C58" s="4"/>
      <c r="D58" s="4"/>
      <c r="E58" s="4"/>
      <c r="F58" s="8"/>
      <c r="G58" s="4"/>
      <c r="H58" s="4"/>
      <c r="I58" s="4"/>
    </row>
    <row r="59" spans="3:9" ht="12.75">
      <c r="C59" s="4"/>
      <c r="D59" s="4"/>
      <c r="E59" s="4"/>
      <c r="F59" s="8"/>
      <c r="G59" s="8"/>
      <c r="H59" s="4"/>
      <c r="I59" s="8"/>
    </row>
    <row r="61" ht="12.75">
      <c r="F61" s="40"/>
    </row>
  </sheetData>
  <sheetProtection/>
  <mergeCells count="6">
    <mergeCell ref="F12:H12"/>
    <mergeCell ref="A4:Q4"/>
    <mergeCell ref="A5:Q5"/>
    <mergeCell ref="A6:Q6"/>
    <mergeCell ref="A7:Q7"/>
    <mergeCell ref="M11:O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86"/>
  <sheetViews>
    <sheetView tabSelected="1" view="pageBreakPreview" zoomScaleNormal="110" zoomScaleSheetLayoutView="100" zoomScalePageLayoutView="0" workbookViewId="0" topLeftCell="A1">
      <selection activeCell="P81" sqref="P81"/>
    </sheetView>
  </sheetViews>
  <sheetFormatPr defaultColWidth="11.421875" defaultRowHeight="12.75"/>
  <cols>
    <col min="1" max="1" width="6.28125" style="1" customWidth="1"/>
    <col min="2" max="2" width="9.421875" style="1" customWidth="1"/>
    <col min="3" max="3" width="3.00390625" style="1" customWidth="1"/>
    <col min="4" max="4" width="3.7109375" style="1" customWidth="1"/>
    <col min="5" max="5" width="11.421875" style="1" customWidth="1"/>
    <col min="6" max="6" width="2.421875" style="1" customWidth="1"/>
    <col min="7" max="7" width="13.7109375" style="1" customWidth="1"/>
    <col min="8" max="8" width="16.57421875" style="1" customWidth="1"/>
    <col min="9" max="9" width="2.28125" style="1" customWidth="1"/>
    <col min="10" max="10" width="17.140625" style="1" customWidth="1"/>
    <col min="11" max="11" width="1.7109375" style="1" customWidth="1"/>
    <col min="12" max="12" width="8.28125" style="1" bestFit="1" customWidth="1"/>
    <col min="13" max="13" width="4.7109375" style="1" customWidth="1"/>
    <col min="14" max="14" width="7.28125" style="1" customWidth="1"/>
    <col min="15" max="15" width="14.140625" style="1" bestFit="1" customWidth="1"/>
    <col min="16" max="16384" width="11.421875" style="1" customWidth="1"/>
  </cols>
  <sheetData>
    <row r="1" spans="4:13" ht="12.75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</row>
    <row r="2" spans="4:13" ht="12.75"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</row>
    <row r="3" spans="4:13" s="41" customFormat="1" ht="12.75">
      <c r="D3" s="77" t="s">
        <v>40</v>
      </c>
      <c r="E3" s="77"/>
      <c r="F3" s="77"/>
      <c r="G3" s="77"/>
      <c r="H3" s="77"/>
      <c r="I3" s="77"/>
      <c r="J3" s="77"/>
      <c r="K3" s="77"/>
      <c r="L3" s="77"/>
      <c r="M3" s="77"/>
    </row>
    <row r="5" spans="4:13" ht="12.75">
      <c r="D5" s="42"/>
      <c r="E5" s="42"/>
      <c r="F5" s="42"/>
      <c r="G5" s="42"/>
      <c r="H5" s="42"/>
      <c r="I5" s="42"/>
      <c r="J5" s="78"/>
      <c r="K5" s="78"/>
      <c r="L5" s="78"/>
      <c r="M5" s="43"/>
    </row>
    <row r="6" spans="4:13" ht="12.75">
      <c r="D6" s="42"/>
      <c r="E6" s="42"/>
      <c r="F6" s="42"/>
      <c r="G6" s="42"/>
      <c r="H6" s="42"/>
      <c r="I6" s="42"/>
      <c r="J6" s="44" t="s">
        <v>4</v>
      </c>
      <c r="K6" s="44"/>
      <c r="L6" s="44" t="s">
        <v>5</v>
      </c>
      <c r="M6" s="43"/>
    </row>
    <row r="7" spans="4:13" ht="12.75"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3:13" ht="12.75">
      <c r="C8" s="41" t="s">
        <v>41</v>
      </c>
      <c r="E8" s="42"/>
      <c r="F8" s="42"/>
      <c r="G8" s="42"/>
      <c r="H8" s="42"/>
      <c r="I8" s="42"/>
      <c r="J8" s="45"/>
      <c r="K8" s="45"/>
      <c r="L8" s="46"/>
      <c r="M8" s="45"/>
    </row>
    <row r="9" spans="4:13" ht="12.75">
      <c r="D9" s="42"/>
      <c r="E9" s="42"/>
      <c r="F9" s="42"/>
      <c r="G9" s="42"/>
      <c r="H9" s="42"/>
      <c r="I9" s="42"/>
      <c r="J9" s="45"/>
      <c r="K9" s="45"/>
      <c r="L9" s="46"/>
      <c r="M9" s="45"/>
    </row>
    <row r="10" spans="4:13" ht="12.75">
      <c r="D10" s="41" t="s">
        <v>42</v>
      </c>
      <c r="G10" s="42"/>
      <c r="H10" s="42"/>
      <c r="I10" s="42"/>
      <c r="K10" s="45"/>
      <c r="L10" s="46"/>
      <c r="M10" s="45"/>
    </row>
    <row r="11" spans="4:13" ht="12.75">
      <c r="D11" s="42"/>
      <c r="G11" s="42"/>
      <c r="H11" s="42"/>
      <c r="I11" s="42"/>
      <c r="K11" s="45"/>
      <c r="L11" s="46"/>
      <c r="M11" s="45"/>
    </row>
    <row r="12" spans="4:13" ht="12.75">
      <c r="D12" s="42"/>
      <c r="E12" s="1" t="s">
        <v>43</v>
      </c>
      <c r="G12" s="42"/>
      <c r="H12" s="42"/>
      <c r="I12" s="42"/>
      <c r="J12" s="47">
        <v>31094525.6</v>
      </c>
      <c r="K12" s="45"/>
      <c r="L12" s="48">
        <f>+J12/J42*100</f>
        <v>46.78539954074273</v>
      </c>
      <c r="M12" s="45"/>
    </row>
    <row r="13" spans="4:13" ht="12.75">
      <c r="D13" s="42"/>
      <c r="E13" s="1" t="s">
        <v>44</v>
      </c>
      <c r="G13" s="42"/>
      <c r="H13" s="42"/>
      <c r="I13" s="42"/>
      <c r="J13" s="49">
        <v>957542</v>
      </c>
      <c r="K13" s="45"/>
      <c r="L13" s="48">
        <f>+J13/J42*100</f>
        <v>1.440735440808329</v>
      </c>
      <c r="M13" s="45"/>
    </row>
    <row r="14" spans="4:14" ht="12.75">
      <c r="D14" s="42"/>
      <c r="E14" s="1" t="s">
        <v>45</v>
      </c>
      <c r="G14" s="42"/>
      <c r="H14" s="42"/>
      <c r="I14" s="42"/>
      <c r="J14" s="49">
        <v>19150848.05</v>
      </c>
      <c r="K14" s="45"/>
      <c r="L14" s="48">
        <f>+J14/J42*100</f>
        <v>28.814720928345782</v>
      </c>
      <c r="M14" s="45"/>
      <c r="N14" s="50"/>
    </row>
    <row r="15" spans="4:13" ht="12.75">
      <c r="D15" s="42"/>
      <c r="G15" s="42"/>
      <c r="H15" s="42"/>
      <c r="I15" s="42"/>
      <c r="J15" s="15"/>
      <c r="K15" s="45"/>
      <c r="L15" s="51"/>
      <c r="M15" s="45"/>
    </row>
    <row r="16" spans="4:13" ht="12.75">
      <c r="D16" s="42"/>
      <c r="E16" s="1" t="s">
        <v>46</v>
      </c>
      <c r="G16" s="42"/>
      <c r="H16" s="42"/>
      <c r="I16" s="42"/>
      <c r="J16" s="52">
        <f>SUM(J11:J15)</f>
        <v>51202915.650000006</v>
      </c>
      <c r="K16" s="53"/>
      <c r="L16" s="54">
        <f>SUM(L12:L15)</f>
        <v>77.04085590989685</v>
      </c>
      <c r="M16" s="45"/>
    </row>
    <row r="17" spans="4:13" ht="12.75">
      <c r="D17" s="42"/>
      <c r="G17" s="42"/>
      <c r="H17" s="42"/>
      <c r="I17" s="42"/>
      <c r="J17" s="29"/>
      <c r="K17" s="53"/>
      <c r="L17" s="46"/>
      <c r="M17" s="45"/>
    </row>
    <row r="18" spans="4:13" ht="12.75">
      <c r="D18" s="41" t="s">
        <v>47</v>
      </c>
      <c r="G18" s="42"/>
      <c r="H18" s="42"/>
      <c r="I18" s="42"/>
      <c r="J18" s="29"/>
      <c r="K18" s="53"/>
      <c r="L18" s="46"/>
      <c r="M18" s="45"/>
    </row>
    <row r="19" spans="4:13" ht="12.75">
      <c r="D19" s="41"/>
      <c r="G19" s="42"/>
      <c r="H19" s="42"/>
      <c r="I19" s="42"/>
      <c r="J19" s="29"/>
      <c r="K19" s="53"/>
      <c r="L19" s="46"/>
      <c r="M19" s="45"/>
    </row>
    <row r="20" spans="4:13" ht="12.75">
      <c r="D20" s="42"/>
      <c r="E20" s="1" t="s">
        <v>48</v>
      </c>
      <c r="G20" s="42"/>
      <c r="H20" s="42"/>
      <c r="I20" s="42"/>
      <c r="J20" s="14">
        <v>4692642.14</v>
      </c>
      <c r="K20" s="53"/>
      <c r="L20" s="48">
        <f>+J20/J42*100</f>
        <v>7.060636339845813</v>
      </c>
      <c r="M20" s="45"/>
    </row>
    <row r="21" spans="4:13" ht="12.75">
      <c r="D21" s="42"/>
      <c r="E21" s="1" t="s">
        <v>49</v>
      </c>
      <c r="G21" s="42"/>
      <c r="H21" s="42"/>
      <c r="I21" s="42"/>
      <c r="J21" s="14">
        <v>8466859.47</v>
      </c>
      <c r="K21" s="53"/>
      <c r="L21" s="48">
        <f>+J21/J42*100</f>
        <v>12.73939368797674</v>
      </c>
      <c r="M21" s="45"/>
    </row>
    <row r="22" spans="4:13" ht="12.75">
      <c r="D22" s="42"/>
      <c r="E22" s="1" t="s">
        <v>50</v>
      </c>
      <c r="G22" s="42"/>
      <c r="H22" s="42"/>
      <c r="I22" s="42"/>
      <c r="J22" s="14">
        <v>49794.79</v>
      </c>
      <c r="K22" s="53"/>
      <c r="L22" s="48">
        <f>+J22/J42*100</f>
        <v>0.07492216395793415</v>
      </c>
      <c r="M22" s="45"/>
    </row>
    <row r="23" spans="4:13" ht="12.75">
      <c r="D23" s="42"/>
      <c r="G23" s="42"/>
      <c r="H23" s="42"/>
      <c r="I23" s="42"/>
      <c r="J23" s="15"/>
      <c r="K23" s="53"/>
      <c r="L23" s="51"/>
      <c r="M23" s="45"/>
    </row>
    <row r="24" spans="4:13" ht="12.75">
      <c r="D24" s="42"/>
      <c r="E24" s="1" t="s">
        <v>51</v>
      </c>
      <c r="G24" s="42"/>
      <c r="H24" s="42"/>
      <c r="I24" s="42"/>
      <c r="J24" s="52">
        <f>SUM(J20:J23)</f>
        <v>13209296.399999999</v>
      </c>
      <c r="K24" s="53"/>
      <c r="L24" s="54">
        <f>SUM(L20:L23)</f>
        <v>19.874952191780487</v>
      </c>
      <c r="M24" s="45"/>
    </row>
    <row r="25" spans="4:13" ht="12.75">
      <c r="D25" s="42"/>
      <c r="G25" s="42"/>
      <c r="H25" s="42"/>
      <c r="I25" s="42"/>
      <c r="J25" s="29"/>
      <c r="K25" s="53"/>
      <c r="L25" s="46"/>
      <c r="M25" s="45"/>
    </row>
    <row r="26" spans="4:13" ht="12.75">
      <c r="D26" s="41" t="s">
        <v>52</v>
      </c>
      <c r="G26" s="42"/>
      <c r="H26" s="42"/>
      <c r="I26" s="42"/>
      <c r="J26" s="29"/>
      <c r="K26" s="53"/>
      <c r="L26" s="46"/>
      <c r="M26" s="45"/>
    </row>
    <row r="27" spans="4:13" ht="12.75">
      <c r="D27" s="42"/>
      <c r="G27" s="42"/>
      <c r="H27" s="42"/>
      <c r="I27" s="42"/>
      <c r="J27" s="29"/>
      <c r="K27" s="53"/>
      <c r="L27" s="46"/>
      <c r="M27" s="45"/>
    </row>
    <row r="28" spans="4:13" ht="12.75">
      <c r="D28" s="42"/>
      <c r="E28" s="1" t="s">
        <v>53</v>
      </c>
      <c r="G28" s="42"/>
      <c r="H28" s="42"/>
      <c r="I28" s="42"/>
      <c r="J28" s="14">
        <v>645000</v>
      </c>
      <c r="K28" s="53"/>
      <c r="L28" s="48">
        <f>+J28/J42*100</f>
        <v>0.9704789547835732</v>
      </c>
      <c r="M28" s="45"/>
    </row>
    <row r="29" spans="4:13" ht="12.75">
      <c r="D29" s="42"/>
      <c r="E29" s="1" t="s">
        <v>54</v>
      </c>
      <c r="G29" s="42"/>
      <c r="H29" s="42"/>
      <c r="I29" s="42"/>
      <c r="J29" s="14">
        <v>270000</v>
      </c>
      <c r="K29" s="53"/>
      <c r="L29" s="48">
        <f>+J29/J42*100</f>
        <v>0.40624700432800737</v>
      </c>
      <c r="M29" s="45"/>
    </row>
    <row r="30" spans="4:14" ht="12.75">
      <c r="D30" s="42"/>
      <c r="E30" s="1" t="s">
        <v>55</v>
      </c>
      <c r="G30" s="42"/>
      <c r="H30" s="42"/>
      <c r="I30" s="42"/>
      <c r="J30" s="14">
        <v>557929.71</v>
      </c>
      <c r="K30" s="53"/>
      <c r="L30" s="48">
        <f>+J30/J42*100</f>
        <v>0.8394713826410884</v>
      </c>
      <c r="M30" s="45"/>
      <c r="N30" s="55"/>
    </row>
    <row r="31" spans="4:14" ht="12.75">
      <c r="D31" s="42"/>
      <c r="E31" s="1" t="s">
        <v>56</v>
      </c>
      <c r="G31" s="42"/>
      <c r="H31" s="42"/>
      <c r="I31" s="42"/>
      <c r="J31" s="14">
        <v>153644.4</v>
      </c>
      <c r="K31" s="53"/>
      <c r="L31" s="48">
        <f>+J31/J42*100</f>
        <v>0.23117621196953367</v>
      </c>
      <c r="M31" s="45"/>
      <c r="N31" s="50"/>
    </row>
    <row r="32" spans="4:14" ht="12.75">
      <c r="D32" s="42"/>
      <c r="E32" s="1" t="s">
        <v>57</v>
      </c>
      <c r="G32" s="42"/>
      <c r="H32" s="42"/>
      <c r="I32" s="42"/>
      <c r="J32" s="14">
        <v>422281.22</v>
      </c>
      <c r="K32" s="53"/>
      <c r="L32" s="48">
        <f>+J32/J42*100</f>
        <v>0.6353721504036156</v>
      </c>
      <c r="M32" s="45"/>
      <c r="N32" s="14"/>
    </row>
    <row r="33" spans="4:13" ht="12.75">
      <c r="D33" s="42"/>
      <c r="G33" s="42"/>
      <c r="H33" s="42"/>
      <c r="I33" s="42"/>
      <c r="J33" s="15"/>
      <c r="K33" s="53"/>
      <c r="L33" s="51"/>
      <c r="M33" s="45"/>
    </row>
    <row r="34" spans="4:13" ht="12.75">
      <c r="D34" s="42"/>
      <c r="E34" s="1" t="s">
        <v>58</v>
      </c>
      <c r="G34" s="42"/>
      <c r="H34" s="42"/>
      <c r="I34" s="42"/>
      <c r="J34" s="52">
        <f>SUM(J28:J33)</f>
        <v>2048855.3299999998</v>
      </c>
      <c r="K34" s="53"/>
      <c r="L34" s="54">
        <f>SUM(L28:L33)</f>
        <v>3.082745704125818</v>
      </c>
      <c r="M34" s="45"/>
    </row>
    <row r="35" spans="4:13" ht="12.75">
      <c r="D35" s="42"/>
      <c r="G35" s="42"/>
      <c r="H35" s="42"/>
      <c r="I35" s="42"/>
      <c r="J35" s="29"/>
      <c r="K35" s="53"/>
      <c r="L35" s="46"/>
      <c r="M35" s="45"/>
    </row>
    <row r="36" spans="4:13" ht="12.75">
      <c r="D36" s="41" t="s">
        <v>59</v>
      </c>
      <c r="G36" s="42"/>
      <c r="H36" s="42"/>
      <c r="I36" s="42"/>
      <c r="J36" s="29"/>
      <c r="K36" s="53"/>
      <c r="L36" s="46"/>
      <c r="M36" s="45"/>
    </row>
    <row r="37" spans="4:13" ht="12.75">
      <c r="D37" s="41"/>
      <c r="G37" s="42"/>
      <c r="H37" s="42"/>
      <c r="I37" s="42"/>
      <c r="J37" s="29"/>
      <c r="K37" s="53"/>
      <c r="L37" s="46"/>
      <c r="M37" s="45"/>
    </row>
    <row r="38" spans="4:13" ht="12.75">
      <c r="D38" s="42"/>
      <c r="E38" s="1" t="s">
        <v>59</v>
      </c>
      <c r="G38" s="42"/>
      <c r="H38" s="42"/>
      <c r="I38" s="42"/>
      <c r="J38" s="29">
        <v>961.17</v>
      </c>
      <c r="K38" s="53"/>
      <c r="L38" s="56">
        <f>+J38/J42*100</f>
        <v>0.0014461941968516696</v>
      </c>
      <c r="M38" s="45"/>
    </row>
    <row r="39" spans="4:13" ht="12.75">
      <c r="D39" s="42"/>
      <c r="G39" s="42"/>
      <c r="H39" s="42"/>
      <c r="I39" s="42"/>
      <c r="J39" s="57"/>
      <c r="K39" s="53"/>
      <c r="L39" s="51"/>
      <c r="M39" s="45"/>
    </row>
    <row r="40" spans="4:13" ht="12.75">
      <c r="D40" s="42"/>
      <c r="E40" s="1" t="s">
        <v>60</v>
      </c>
      <c r="G40" s="42"/>
      <c r="H40" s="42"/>
      <c r="I40" s="42"/>
      <c r="J40" s="52">
        <f>SUM(J38:J39)</f>
        <v>961.17</v>
      </c>
      <c r="K40" s="53"/>
      <c r="L40" s="48">
        <f>SUM(L38:L39)</f>
        <v>0.0014461941968516696</v>
      </c>
      <c r="M40" s="45"/>
    </row>
    <row r="41" spans="4:13" ht="12.75">
      <c r="D41" s="42"/>
      <c r="G41" s="42"/>
      <c r="H41" s="42"/>
      <c r="I41" s="42"/>
      <c r="J41" s="57"/>
      <c r="K41" s="53"/>
      <c r="L41" s="51"/>
      <c r="M41" s="45"/>
    </row>
    <row r="42" spans="4:13" ht="12.75">
      <c r="D42" s="42"/>
      <c r="E42" s="41" t="s">
        <v>61</v>
      </c>
      <c r="F42" s="41"/>
      <c r="G42" s="42"/>
      <c r="H42" s="42"/>
      <c r="I42" s="42"/>
      <c r="J42" s="58">
        <f>+J16+J24+J34+J40</f>
        <v>66462028.550000004</v>
      </c>
      <c r="K42" s="53"/>
      <c r="L42" s="59">
        <f>+J42/J42</f>
        <v>1</v>
      </c>
      <c r="M42" s="45"/>
    </row>
    <row r="43" spans="4:13" ht="12.75">
      <c r="D43" s="42"/>
      <c r="G43" s="42"/>
      <c r="H43" s="42"/>
      <c r="I43" s="42"/>
      <c r="J43" s="29"/>
      <c r="K43" s="53"/>
      <c r="L43" s="46"/>
      <c r="M43" s="45"/>
    </row>
    <row r="44" spans="3:13" ht="12.75">
      <c r="C44" s="41" t="s">
        <v>62</v>
      </c>
      <c r="G44" s="42"/>
      <c r="H44" s="42"/>
      <c r="I44" s="42"/>
      <c r="J44" s="29"/>
      <c r="K44" s="53"/>
      <c r="L44" s="46"/>
      <c r="M44" s="45"/>
    </row>
    <row r="45" spans="4:13" ht="12.75">
      <c r="D45" s="42"/>
      <c r="G45" s="42"/>
      <c r="H45" s="42"/>
      <c r="I45" s="42"/>
      <c r="J45" s="29"/>
      <c r="K45" s="53"/>
      <c r="L45" s="46"/>
      <c r="M45" s="45"/>
    </row>
    <row r="46" spans="4:13" ht="12.75">
      <c r="D46" s="41" t="s">
        <v>63</v>
      </c>
      <c r="G46" s="42"/>
      <c r="H46" s="42"/>
      <c r="I46" s="42"/>
      <c r="J46" s="29"/>
      <c r="K46" s="53"/>
      <c r="L46" s="46"/>
      <c r="M46" s="45"/>
    </row>
    <row r="47" spans="4:13" ht="12.75">
      <c r="D47" s="41"/>
      <c r="G47" s="42"/>
      <c r="H47" s="42"/>
      <c r="I47" s="42"/>
      <c r="J47" s="29"/>
      <c r="K47" s="53"/>
      <c r="L47" s="46"/>
      <c r="M47" s="45"/>
    </row>
    <row r="48" spans="4:13" ht="12.75">
      <c r="D48" s="42"/>
      <c r="E48" s="1" t="s">
        <v>64</v>
      </c>
      <c r="G48" s="42"/>
      <c r="H48" s="42"/>
      <c r="I48" s="42"/>
      <c r="J48" s="14">
        <v>139200</v>
      </c>
      <c r="K48" s="53"/>
      <c r="L48" s="48">
        <f>+J48/J42*100</f>
        <v>0.209442900009106</v>
      </c>
      <c r="M48" s="45"/>
    </row>
    <row r="49" spans="4:13" ht="12.75">
      <c r="D49" s="42"/>
      <c r="E49" s="1" t="s">
        <v>65</v>
      </c>
      <c r="G49" s="42"/>
      <c r="H49" s="42"/>
      <c r="I49" s="42"/>
      <c r="J49" s="14">
        <v>6655.5</v>
      </c>
      <c r="K49" s="53"/>
      <c r="L49" s="48">
        <f>+J49/J42*100</f>
        <v>0.010013988656685381</v>
      </c>
      <c r="M49" s="45"/>
    </row>
    <row r="50" spans="4:13" ht="12.75">
      <c r="D50" s="42"/>
      <c r="E50" s="1" t="s">
        <v>66</v>
      </c>
      <c r="G50" s="42"/>
      <c r="H50" s="42"/>
      <c r="I50" s="42"/>
      <c r="J50" s="14">
        <v>320914</v>
      </c>
      <c r="K50" s="53"/>
      <c r="L50" s="48">
        <f>+J50/J42*100</f>
        <v>0.48285315239599313</v>
      </c>
      <c r="M50" s="45"/>
    </row>
    <row r="51" spans="4:13" ht="12.75">
      <c r="D51" s="42"/>
      <c r="E51" s="1" t="s">
        <v>67</v>
      </c>
      <c r="G51" s="42"/>
      <c r="H51" s="42"/>
      <c r="I51" s="42"/>
      <c r="J51" s="14">
        <v>6655.5</v>
      </c>
      <c r="K51" s="53"/>
      <c r="L51" s="48">
        <f>+J51/J42*100</f>
        <v>0.010013988656685381</v>
      </c>
      <c r="M51" s="45"/>
    </row>
    <row r="52" spans="4:13" ht="12.75">
      <c r="D52" s="42"/>
      <c r="G52" s="42"/>
      <c r="H52" s="42"/>
      <c r="I52" s="42"/>
      <c r="J52" s="15"/>
      <c r="K52" s="53"/>
      <c r="L52" s="60"/>
      <c r="M52" s="45"/>
    </row>
    <row r="53" spans="4:13" ht="12.75">
      <c r="D53" s="42"/>
      <c r="E53" s="1" t="s">
        <v>68</v>
      </c>
      <c r="G53" s="42"/>
      <c r="H53" s="42"/>
      <c r="I53" s="42"/>
      <c r="J53" s="52">
        <f>SUM(J48:J52)</f>
        <v>473425</v>
      </c>
      <c r="K53" s="53"/>
      <c r="L53" s="54">
        <f>SUM(L48:L52)</f>
        <v>0.7123240297184699</v>
      </c>
      <c r="M53" s="45"/>
    </row>
    <row r="54" spans="4:13" ht="12.75">
      <c r="D54" s="42"/>
      <c r="G54" s="42"/>
      <c r="H54" s="42"/>
      <c r="I54" s="42"/>
      <c r="J54" s="14"/>
      <c r="K54" s="53"/>
      <c r="L54" s="46"/>
      <c r="M54" s="45"/>
    </row>
    <row r="55" spans="4:13" ht="12.75">
      <c r="D55" s="41" t="s">
        <v>69</v>
      </c>
      <c r="G55" s="42"/>
      <c r="H55" s="42"/>
      <c r="I55" s="42"/>
      <c r="J55" s="14"/>
      <c r="K55" s="53"/>
      <c r="L55" s="46"/>
      <c r="M55" s="45"/>
    </row>
    <row r="56" spans="7:13" ht="12.75">
      <c r="G56" s="42"/>
      <c r="H56" s="42"/>
      <c r="I56" s="42"/>
      <c r="J56" s="14"/>
      <c r="K56" s="53"/>
      <c r="L56" s="46"/>
      <c r="M56" s="45"/>
    </row>
    <row r="57" spans="4:13" ht="12.75">
      <c r="D57" s="42"/>
      <c r="E57" s="1" t="s">
        <v>70</v>
      </c>
      <c r="G57" s="42"/>
      <c r="H57" s="42"/>
      <c r="I57" s="42"/>
      <c r="J57" s="14">
        <v>21260500</v>
      </c>
      <c r="K57" s="53"/>
      <c r="L57" s="61">
        <f>+J57/J42*100</f>
        <v>31.988942353761484</v>
      </c>
      <c r="M57" s="45"/>
    </row>
    <row r="58" spans="4:16" ht="12.75">
      <c r="D58" s="42"/>
      <c r="E58" s="1" t="s">
        <v>71</v>
      </c>
      <c r="G58" s="42"/>
      <c r="H58" s="42"/>
      <c r="I58" s="42"/>
      <c r="J58" s="14">
        <v>830379.31</v>
      </c>
      <c r="K58" s="53"/>
      <c r="L58" s="61">
        <f>+J58/J42*100</f>
        <v>1.249404100531325</v>
      </c>
      <c r="M58" s="45"/>
      <c r="O58" s="14"/>
      <c r="P58" s="14"/>
    </row>
    <row r="59" spans="4:13" ht="12.75">
      <c r="D59" s="42"/>
      <c r="E59" s="1" t="s">
        <v>72</v>
      </c>
      <c r="G59" s="42"/>
      <c r="H59" s="42"/>
      <c r="I59" s="42"/>
      <c r="J59" s="14">
        <v>8706248.1</v>
      </c>
      <c r="K59" s="53"/>
      <c r="L59" s="61">
        <f>+J59/J42*100</f>
        <v>13.099582257634838</v>
      </c>
      <c r="M59" s="45"/>
    </row>
    <row r="60" spans="4:13" ht="12.75">
      <c r="D60" s="42"/>
      <c r="E60" s="1" t="s">
        <v>73</v>
      </c>
      <c r="G60" s="42"/>
      <c r="H60" s="42"/>
      <c r="I60" s="42"/>
      <c r="J60" s="14">
        <v>19284.69</v>
      </c>
      <c r="K60" s="53"/>
      <c r="L60" s="61">
        <f>+J60/J42*100</f>
        <v>0.02901610200701585</v>
      </c>
      <c r="M60" s="45"/>
    </row>
    <row r="61" spans="4:16" ht="12.75">
      <c r="D61" s="42"/>
      <c r="E61" s="1" t="s">
        <v>74</v>
      </c>
      <c r="G61" s="42"/>
      <c r="H61" s="42"/>
      <c r="I61" s="42"/>
      <c r="J61" s="14">
        <v>787274.44</v>
      </c>
      <c r="K61" s="53"/>
      <c r="L61" s="61">
        <f>+J61/J42*100</f>
        <v>1.1845477142000354</v>
      </c>
      <c r="M61" s="45"/>
      <c r="O61" s="50"/>
      <c r="P61" s="50"/>
    </row>
    <row r="62" spans="4:13" ht="12.75">
      <c r="D62" s="42"/>
      <c r="E62" s="1" t="s">
        <v>75</v>
      </c>
      <c r="G62" s="42"/>
      <c r="H62" s="42"/>
      <c r="I62" s="42"/>
      <c r="J62" s="14">
        <v>0</v>
      </c>
      <c r="K62" s="53"/>
      <c r="L62" s="61">
        <f>+J62/J42*100</f>
        <v>0</v>
      </c>
      <c r="M62" s="45"/>
    </row>
    <row r="63" spans="4:13" ht="12.75">
      <c r="D63" s="42"/>
      <c r="E63" s="1" t="s">
        <v>45</v>
      </c>
      <c r="G63" s="42"/>
      <c r="H63" s="42"/>
      <c r="I63" s="42"/>
      <c r="J63" s="14">
        <v>27710656.26</v>
      </c>
      <c r="K63" s="53"/>
      <c r="L63" s="61">
        <f>+J63/J42*100</f>
        <v>41.693967013289424</v>
      </c>
      <c r="M63" s="45"/>
    </row>
    <row r="64" spans="4:13" ht="12.75">
      <c r="D64" s="42"/>
      <c r="G64" s="42"/>
      <c r="H64" s="42"/>
      <c r="I64" s="42"/>
      <c r="J64" s="15"/>
      <c r="K64" s="53"/>
      <c r="L64" s="51"/>
      <c r="M64" s="45"/>
    </row>
    <row r="65" spans="4:14" ht="12.75">
      <c r="D65" s="42"/>
      <c r="E65" s="1" t="s">
        <v>76</v>
      </c>
      <c r="G65" s="42"/>
      <c r="H65" s="42"/>
      <c r="I65" s="42"/>
      <c r="J65" s="62">
        <f>SUM(J57:J64)</f>
        <v>59314342.8</v>
      </c>
      <c r="K65" s="53"/>
      <c r="L65" s="63">
        <f>SUM(L57:L64)</f>
        <v>89.24545954142411</v>
      </c>
      <c r="M65" s="45"/>
      <c r="N65" s="50"/>
    </row>
    <row r="66" spans="4:13" ht="12.75">
      <c r="D66" s="42"/>
      <c r="G66" s="42"/>
      <c r="H66" s="42"/>
      <c r="I66" s="42"/>
      <c r="J66" s="57"/>
      <c r="K66" s="53"/>
      <c r="L66" s="51"/>
      <c r="M66" s="45"/>
    </row>
    <row r="67" spans="4:15" ht="12.75">
      <c r="D67" s="42"/>
      <c r="E67" s="41" t="s">
        <v>77</v>
      </c>
      <c r="F67" s="41"/>
      <c r="G67" s="42"/>
      <c r="H67" s="42"/>
      <c r="I67" s="42"/>
      <c r="J67" s="62">
        <f>+J53+J65</f>
        <v>59787767.8</v>
      </c>
      <c r="K67" s="53"/>
      <c r="L67" s="48">
        <f>+J67/J42*100</f>
        <v>89.95778357114258</v>
      </c>
      <c r="M67" s="45"/>
      <c r="O67" s="14"/>
    </row>
    <row r="68" spans="4:13" ht="12.75">
      <c r="D68" s="42"/>
      <c r="G68" s="42"/>
      <c r="H68" s="42"/>
      <c r="I68" s="42"/>
      <c r="J68" s="64"/>
      <c r="K68" s="53"/>
      <c r="L68" s="51"/>
      <c r="M68" s="45"/>
    </row>
    <row r="69" spans="4:15" s="71" customFormat="1" ht="15" thickBot="1">
      <c r="D69" s="42"/>
      <c r="E69" s="65" t="s">
        <v>78</v>
      </c>
      <c r="F69" s="65"/>
      <c r="G69" s="42"/>
      <c r="H69" s="42"/>
      <c r="I69" s="42"/>
      <c r="J69" s="66">
        <f>+J42-J67</f>
        <v>6674260.750000007</v>
      </c>
      <c r="K69" s="42"/>
      <c r="L69" s="67">
        <f>+J69/J42</f>
        <v>0.10042216428857417</v>
      </c>
      <c r="M69" s="68"/>
      <c r="N69" s="69"/>
      <c r="O69" s="70"/>
    </row>
    <row r="70" spans="4:15" s="71" customFormat="1" ht="15" thickTop="1">
      <c r="D70" s="42"/>
      <c r="E70" s="72"/>
      <c r="F70" s="72"/>
      <c r="G70" s="42"/>
      <c r="H70" s="42"/>
      <c r="I70" s="42"/>
      <c r="J70" s="73"/>
      <c r="K70" s="42"/>
      <c r="L70" s="68"/>
      <c r="M70" s="68"/>
      <c r="N70" s="69"/>
      <c r="O70" s="70"/>
    </row>
    <row r="71" spans="4:15" s="71" customFormat="1" ht="14.25">
      <c r="D71" s="1"/>
      <c r="E71" s="42"/>
      <c r="F71" s="42"/>
      <c r="G71" s="42"/>
      <c r="H71" s="42"/>
      <c r="I71" s="42"/>
      <c r="J71" s="42"/>
      <c r="K71" s="42"/>
      <c r="L71" s="68"/>
      <c r="M71" s="68"/>
      <c r="N71" s="69"/>
      <c r="O71" s="70"/>
    </row>
    <row r="72" spans="10:12" ht="12.75">
      <c r="J72" s="45"/>
      <c r="K72" s="45"/>
      <c r="L72" s="45"/>
    </row>
    <row r="73" spans="10:12" ht="12.75">
      <c r="J73" s="45"/>
      <c r="K73" s="45"/>
      <c r="L73" s="45"/>
    </row>
    <row r="74" spans="10:12" ht="12.75">
      <c r="J74" s="45"/>
      <c r="K74" s="45"/>
      <c r="L74" s="45"/>
    </row>
    <row r="75" spans="10:12" ht="12.75">
      <c r="J75" s="45"/>
      <c r="K75" s="45"/>
      <c r="L75" s="45"/>
    </row>
    <row r="76" spans="10:13" ht="12.75">
      <c r="J76" s="45"/>
      <c r="K76" s="45"/>
      <c r="L76" s="45"/>
      <c r="M76" s="45"/>
    </row>
    <row r="77" spans="10:13" ht="12.75">
      <c r="J77" s="45"/>
      <c r="K77" s="45"/>
      <c r="L77" s="45"/>
      <c r="M77" s="45"/>
    </row>
    <row r="78" spans="10:13" ht="12.75">
      <c r="J78" s="45"/>
      <c r="K78" s="45"/>
      <c r="L78" s="45"/>
      <c r="M78" s="45"/>
    </row>
    <row r="79" spans="10:13" ht="12.75">
      <c r="J79" s="45"/>
      <c r="K79" s="45"/>
      <c r="L79" s="45"/>
      <c r="M79" s="45"/>
    </row>
    <row r="80" spans="10:13" ht="12.75">
      <c r="J80" s="45"/>
      <c r="K80" s="45"/>
      <c r="L80" s="45"/>
      <c r="M80" s="45"/>
    </row>
    <row r="81" spans="10:13" ht="12.75">
      <c r="J81" s="45"/>
      <c r="K81" s="45"/>
      <c r="L81" s="45"/>
      <c r="M81" s="45"/>
    </row>
    <row r="82" spans="10:13" ht="12.75">
      <c r="J82" s="45"/>
      <c r="K82" s="45"/>
      <c r="L82" s="45"/>
      <c r="M82" s="45"/>
    </row>
    <row r="83" spans="10:13" ht="12.75">
      <c r="J83" s="45"/>
      <c r="K83" s="45"/>
      <c r="L83" s="45"/>
      <c r="M83" s="45"/>
    </row>
    <row r="84" spans="10:13" ht="12.75">
      <c r="J84" s="45"/>
      <c r="K84" s="45"/>
      <c r="L84" s="45"/>
      <c r="M84" s="45"/>
    </row>
    <row r="85" spans="10:13" ht="12.75">
      <c r="J85" s="45"/>
      <c r="K85" s="45"/>
      <c r="L85" s="45"/>
      <c r="M85" s="45"/>
    </row>
    <row r="86" spans="10:13" ht="12.75">
      <c r="J86" s="45"/>
      <c r="K86" s="45"/>
      <c r="L86" s="45"/>
      <c r="M86" s="45"/>
    </row>
  </sheetData>
  <sheetProtection/>
  <mergeCells count="4">
    <mergeCell ref="D1:M1"/>
    <mergeCell ref="D2:M2"/>
    <mergeCell ref="D3:M3"/>
    <mergeCell ref="J5:L5"/>
  </mergeCells>
  <printOptions horizontalCentered="1" verticalCentered="1"/>
  <pageMargins left="0.4724409448818898" right="0.5905511811023623" top="0.5905511811023623" bottom="0.1968503937007874" header="0.7874015748031497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2015-08-03T16:13:37Z</dcterms:created>
  <dcterms:modified xsi:type="dcterms:W3CDTF">2015-08-03T19:27:39Z</dcterms:modified>
  <cp:category/>
  <cp:version/>
  <cp:contentType/>
  <cp:contentStatus/>
</cp:coreProperties>
</file>